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tables/table2.xml" ContentType="application/vnd.openxmlformats-officedocument.spreadsheetml.table+xml"/>
  <Override PartName="/xl/worksheets/sheet7.xml" ContentType="application/vnd.openxmlformats-officedocument.spreadsheetml.worksheet+xml"/>
  <Override PartName="/xl/tables/table3.xml" ContentType="application/vnd.openxmlformats-officedocument.spreadsheetml.table+xml"/>
  <Override PartName="/xl/worksheets/sheet8.xml" ContentType="application/vnd.openxmlformats-officedocument.spreadsheetml.worksheet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b1e926ed7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d028704ace2548c8"/>
    <x:sheet xmlns:r="http://schemas.openxmlformats.org/officeDocument/2006/relationships" name="Pedigree" sheetId="2" r:id="Rc1302c094e674fc7"/>
    <x:sheet xmlns:r="http://schemas.openxmlformats.org/officeDocument/2006/relationships" name="Fan" sheetId="3" r:id="Rbcc8ede3922d4952"/>
    <x:sheet xmlns:r="http://schemas.openxmlformats.org/officeDocument/2006/relationships" name="Family group" sheetId="4" r:id="Redb9db9ca04c4946"/>
    <x:sheet xmlns:r="http://schemas.openxmlformats.org/officeDocument/2006/relationships" name="Ancestors" sheetId="5" r:id="R5281e677d2f4424c"/>
    <x:sheet xmlns:r="http://schemas.openxmlformats.org/officeDocument/2006/relationships" name="People" sheetId="6" r:id="Rb2036a1cdbdd4941"/>
    <x:sheet xmlns:r="http://schemas.openxmlformats.org/officeDocument/2006/relationships" name="Families" sheetId="7" r:id="Re0affcd7bc9c45e2"/>
    <x:sheet xmlns:r="http://schemas.openxmlformats.org/officeDocument/2006/relationships" name="Parent links" sheetId="8" r:id="Rff4b9749d4234a9f"/>
    <x:sheet xmlns:r="http://schemas.openxmlformats.org/officeDocument/2006/relationships" name="Research" sheetId="9" r:id="Rd7dfb8d4bba447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1"/>
      <x:color rgb="FF20382E"/>
      <x:name val="Arial"/>
    </x:font>
    <x:font>
      <x:b/>
      <x:sz val="17"/>
      <x:color rgb="FF214D3B"/>
      <x:name val="Arial"/>
    </x:font>
    <x:font>
      <x:b/>
      <x:sz val="11"/>
      <x:color rgb="FFFFFFFF"/>
      <x:name val="Arial"/>
    </x:font>
    <x:font>
      <x:sz val="11"/>
      <x:color rgb="FF214D3B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4EDE3"/>
      </x:patternFill>
    </x:fill>
    <x:fill>
      <x:patternFill patternType="solid">
        <x:fgColor rgb="FF214D3B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</x:fills>
  <x:borders count="9">
    <x:border>
      <x:left/>
      <x:right/>
      <x:top/>
      <x:bottom/>
      <x:diagonal/>
    </x:border>
    <x:border>
      <x:left style="thin">
        <x:color rgb="FF9AB3A0"/>
      </x:left>
      <x:right/>
      <x:top style="thin">
        <x:color rgb="FF9AB3A0"/>
      </x:top>
      <x:bottom/>
      <x:diagonal/>
    </x:border>
    <x:border>
      <x:left/>
      <x:right/>
      <x:top style="thin">
        <x:color rgb="FF9AB3A0"/>
      </x:top>
      <x:bottom/>
      <x:diagonal/>
    </x:border>
    <x:border>
      <x:left/>
      <x:right style="thin">
        <x:color rgb="FF9AB3A0"/>
      </x:right>
      <x:top style="thin">
        <x:color rgb="FF9AB3A0"/>
      </x:top>
      <x:bottom/>
      <x:diagonal/>
    </x:border>
    <x:border>
      <x:left style="thin">
        <x:color rgb="FF9AB3A0"/>
      </x:left>
      <x:right/>
      <x:top/>
      <x:bottom style="thin">
        <x:color rgb="FF9AB3A0"/>
      </x:bottom>
      <x:diagonal/>
    </x:border>
    <x:border>
      <x:left/>
      <x:right/>
      <x:top/>
      <x:bottom style="thin">
        <x:color rgb="FF9AB3A0"/>
      </x:bottom>
      <x:diagonal/>
    </x:border>
    <x:border>
      <x:left/>
      <x:right style="thin">
        <x:color rgb="FF9AB3A0"/>
      </x:right>
      <x:top/>
      <x:bottom style="thin">
        <x:color rgb="FF9AB3A0"/>
      </x:bottom>
      <x:diagonal/>
    </x:border>
    <x:border>
      <x:left/>
      <x:right style="thin">
        <x:color rgb="FF9AB3A0"/>
      </x:right>
      <x:top/>
      <x:bottom/>
      <x:diagonal/>
    </x:border>
    <x:border>
      <x:left style="thin">
        <x:color rgb="FF9AB3A0"/>
      </x:left>
      <x:right/>
      <x:top/>
      <x:bottom/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3" fillId="4" borderId="4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/>
    </x:xf>
    <x:xf numFmtId="0" fontId="3" fillId="4" borderId="6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vertical="center" wrapText="1"/>
    </x:xf>
    <x:xf numFmtId="0" fontId="3" fillId="4" borderId="6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4" fillId="3" borderId="5" xfId="0" applyNumberFormat="1" applyFont="1" applyFill="1" applyBorder="1" applyAlignment="1">
      <x:alignment horizontal="center" vertical="center" wrapText="1"/>
    </x:xf>
    <x:xf numFmtId="0" fontId="4" fillId="3" borderId="6" xfId="0" applyNumberFormat="1" applyFont="1" applyFill="1" applyBorder="1" applyAlignment="1">
      <x:alignment horizontal="center" vertical="center" wrapText="1"/>
    </x:xf>
    <x:xf numFmtId="0" fontId="1" fillId="0" borderId="7" xfId="0" applyNumberFormat="1" applyFont="1" applyFill="1" applyBorder="1" applyAlignment="1">
      <x:alignment vertical="center"/>
    </x:xf>
    <x:xf numFmtId="0" fontId="4" fillId="3" borderId="8" xfId="0" applyNumberFormat="1" applyFont="1" applyFill="1" applyBorder="1" applyAlignment="1">
      <x:alignment vertical="center"/>
    </x:xf>
    <x:xf numFmtId="0" fontId="4" fillId="3" borderId="7" xfId="0" applyNumberFormat="1" applyFont="1" applyFill="1" applyBorder="1" applyAlignment="1">
      <x:alignment vertical="center"/>
    </x:xf>
    <x:xf numFmtId="0" fontId="4" fillId="3" borderId="8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 applyAlignment="1">
      <x:alignment vertical="center" wrapText="1"/>
    </x:xf>
    <x:xf numFmtId="0" fontId="4" fillId="3" borderId="8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7" xfId="0" applyNumberFormat="1" applyFont="1" applyFill="1" applyBorder="1" applyAlignment="1">
      <x:alignment horizontal="center" vertical="center" wrapText="1"/>
    </x:xf>
    <x:xf numFmtId="0" fontId="3" fillId="4" borderId="8" xfId="0" applyNumberFormat="1" applyFont="1" applyFill="1" applyBorder="1" applyAlignment="1">
      <x:alignment vertical="center"/>
    </x:xf>
    <x:xf numFmtId="0" fontId="3" fillId="4" borderId="7" xfId="0" applyNumberFormat="1" applyFont="1" applyFill="1" applyBorder="1" applyAlignment="1">
      <x:alignment vertical="center"/>
    </x:xf>
    <x:xf numFmtId="0" fontId="3" fillId="4" borderId="8" xfId="0" applyNumberFormat="1" applyFont="1" applyFill="1" applyBorder="1" applyAlignment="1">
      <x:alignment vertical="center" wrapText="1"/>
    </x:xf>
    <x:xf numFmtId="0" fontId="3" fillId="4" borderId="7" xfId="0" applyNumberFormat="1" applyFont="1" applyFill="1" applyBorder="1" applyAlignment="1">
      <x:alignment vertical="center" wrapText="1"/>
    </x:xf>
    <x:xf numFmtId="0" fontId="3" fillId="4" borderId="8" xfId="0" applyNumberFormat="1" applyFont="1" applyFill="1" applyBorder="1" applyAlignment="1">
      <x:alignment horizontal="center"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ont>
        <x:b/>
        <x:color rgb="FF9C2727"/>
      </x:font>
      <x:fill>
        <x:patternFill patternType="solid">
          <x:bgColor rgb="FFFCE4DF"/>
        </x:patternFill>
      </x:fill>
    </x:dxf>
    <x:dxf>
      <x:font>
        <x:b/>
        <x:color rgb="FF9C2727"/>
      </x:font>
      <x:fill>
        <x:patternFill patternType="solid">
          <x:bgColor rgb="FFFCE4DF"/>
        </x:patternFill>
      </x:fill>
    </x:dxf>
    <x:dxf>
      <x:font>
        <x:b/>
        <x:color rgb="FF9C2727"/>
      </x:font>
      <x:fill>
        <x:patternFill patternType="solid">
          <x:bgColor rgb="FFFC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ed0023c884e7f" /><Relationship Type="http://schemas.openxmlformats.org/officeDocument/2006/relationships/theme" Target="/xl/theme/theme1.xml" Id="Rc762cc8b975f4c83" /><Relationship Type="http://schemas.openxmlformats.org/officeDocument/2006/relationships/sharedStrings" Target="/xl/sharedStrings.xml" Id="R8e84aa40a7df4b89" /><Relationship Type="http://schemas.openxmlformats.org/officeDocument/2006/relationships/worksheet" Target="/xl/worksheets/sheet1.xml" Id="Rd028704ace2548c8" /><Relationship Type="http://schemas.openxmlformats.org/officeDocument/2006/relationships/worksheet" Target="/xl/worksheets/sheet2.xml" Id="Rc1302c094e674fc7" /><Relationship Type="http://schemas.openxmlformats.org/officeDocument/2006/relationships/worksheet" Target="/xl/worksheets/sheet3.xml" Id="Rbcc8ede3922d4952" /><Relationship Type="http://schemas.openxmlformats.org/officeDocument/2006/relationships/worksheet" Target="/xl/worksheets/sheet4.xml" Id="Redb9db9ca04c4946" /><Relationship Type="http://schemas.openxmlformats.org/officeDocument/2006/relationships/worksheet" Target="/xl/worksheets/sheet5.xml" Id="R5281e677d2f4424c" /><Relationship Type="http://schemas.openxmlformats.org/officeDocument/2006/relationships/worksheet" Target="/xl/worksheets/sheet6.xml" Id="Rb2036a1cdbdd4941" /><Relationship Type="http://schemas.openxmlformats.org/officeDocument/2006/relationships/worksheet" Target="/xl/worksheets/sheet7.xml" Id="Re0affcd7bc9c45e2" /><Relationship Type="http://schemas.openxmlformats.org/officeDocument/2006/relationships/worksheet" Target="/xl/worksheets/sheet8.xml" Id="Rff4b9749d4234a9f" /><Relationship Type="http://schemas.openxmlformats.org/officeDocument/2006/relationships/worksheet" Target="/xl/worksheets/sheet9.xml" Id="Rd7dfb8d4bba44741" /></Relationships>
</file>

<file path=xl/tables/table1.xml><?xml version="1.0" encoding="utf-8"?>
<x:table xmlns:x="http://schemas.openxmlformats.org/spreadsheetml/2006/main" id="5" name="AncestorsData" displayName="AncestorsData" ref="A5:G36" headerRowCount="1" totalsRowCount="0" totalsRowShown="0">
  <x:tableColumns count="7">
    <x:tableColumn id="1" name="Slot"/>
    <x:tableColumn id="2" name="Generation"/>
    <x:tableColumn id="3" name="Person ID (auto)"/>
    <x:tableColumn id="4" name="Name (auto)"/>
    <x:tableColumn id="5" name="Dates (auto)"/>
    <x:tableColumn id="6" name="Chosen parent family"/>
    <x:tableColumn id="7" name="Link typ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PeopleData" displayName="PeopleData" ref="A5:O505" headerRowCount="1" totalsRowCount="0" totalsRowShown="0">
  <x:tableColumns count="15">
    <x:tableColumn id="1" name="Person ID"/>
    <x:tableColumn id="2" name="Given names"/>
    <x:tableColumn id="3" name="Family name"/>
    <x:tableColumn id="4" name="Birth date text"/>
    <x:tableColumn id="5" name="Birthplace"/>
    <x:tableColumn id="6" name="Death date text"/>
    <x:tableColumn id="7" name="Death place"/>
    <x:tableColumn id="8" name="Living status"/>
    <x:tableColumn id="9" name="Chosen parent family"/>
    <x:tableColumn id="10" name="Chosen link type"/>
    <x:tableColumn id="11" name="Notes"/>
    <x:tableColumn id="12" name="Source reference"/>
    <x:tableColumn id="13" name="View name (auto)"/>
    <x:tableColumn id="14" name="View dates (auto)"/>
    <x:tableColumn id="15" name="Review (auto)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FamiliesData" displayName="FamiliesData" ref="A5:K305" headerRowCount="1" totalsRowCount="0" totalsRowShown="0">
  <x:tableColumns count="11">
    <x:tableColumn id="1" name="Family ID"/>
    <x:tableColumn id="2" name="Parent 1 ID"/>
    <x:tableColumn id="3" name="Parent 2 ID"/>
    <x:tableColumn id="4" name="Union date text"/>
    <x:tableColumn id="5" name="Union place"/>
    <x:tableColumn id="6" name="End date text"/>
    <x:tableColumn id="7" name="Notes"/>
    <x:tableColumn id="8" name="Source reference"/>
    <x:tableColumn id="9" name="Parent 1 (auto)"/>
    <x:tableColumn id="10" name="Parent 2 (auto)"/>
    <x:tableColumn id="11" name="Review (auto)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3" name="ParentlinksData" displayName="ParentlinksData" ref="A5:F755" headerRowCount="1" totalsRowCount="0" totalsRowShown="0">
  <x:tableColumns count="6">
    <x:tableColumn id="1" name="Child ID"/>
    <x:tableColumn id="2" name="Family ID"/>
    <x:tableColumn id="3" name="Relationship type"/>
    <x:tableColumn id="4" name="Notes / source"/>
    <x:tableColumn id="5" name="Group row (auto)"/>
    <x:tableColumn id="6" name="Review (auto)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4" name="ResearchData" displayName="ResearchData" ref="A5:G205" headerRowCount="1" totalsRowCount="0" totalsRowShown="0">
  <x:tableColumns count="7">
    <x:tableColumn id="1" name="Research ID"/>
    <x:tableColumn id="2" name="Person / family ID"/>
    <x:tableColumn id="3" name="Question"/>
    <x:tableColumn id="4" name="Source / archive reference"/>
    <x:tableColumn id="5" name="Finding / uncertainty"/>
    <x:tableColumn id="6" name="Next action"/>
    <x:tableColumn id="7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.xml" Id="R8c9b458ebc7445f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2.xml" Id="R19f4c9f2b6f643c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3.xml" Id="R68a50ac7d484488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4.xml" Id="Rff96059884bf4f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5.xml" Id="R4c2fd104a6b14f1a" /></Relationships>
</file>

<file path=xl/worksheets/sheet1.xml><?xml version="1.0" encoding="utf-8"?>
<x:worksheet xmlns:x="http://schemas.openxmlformats.org/spreadsheetml/2006/main">
  <x:sheetPr>
    <x:tabColor rgb="FF214D3B"/>
  </x:sheetPr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Family Tree Workshop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Starting person ID</x:v>
      </x:c>
      <x:c r="B4" s="2"/>
      <x:c r="C4" s="2"/>
      <x:c r="D4" s="4" t="str"/>
      <x:c r="E4" s="2"/>
      <x:c r="F4" s="2"/>
      <x:c r="G4" s="2"/>
      <x:c r="H4" s="2"/>
      <x:c r="I4" s="2"/>
      <x:c r="J4" s="2"/>
    </x:row>
    <x:row r="5" ht="25" customHeight="1">
      <x:c r="A5" s="2" t="str">
        <x:v>Family group ID</x:v>
      </x:c>
      <x:c r="B5" s="2"/>
      <x:c r="C5" s="2"/>
      <x:c r="D5" s="4" t="str"/>
      <x:c r="E5" s="2"/>
      <x:c r="F5" s="2"/>
      <x:c r="G5" s="2"/>
      <x:c r="H5" s="2"/>
      <x:c r="I5" s="2"/>
      <x:c r="J5" s="2"/>
    </x:row>
    <x:row r="6" ht="25" customHeight="1">
      <x:c r="A6" s="2" t="str">
        <x:v>Hide living / unknown in views</x:v>
      </x:c>
      <x:c r="B6" s="2"/>
      <x:c r="C6" s="2"/>
      <x:c r="D6" s="4" t="str">
        <x:v>Yes</x:v>
      </x:c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5" t="str">
        <x:v>Build your family tree</x:v>
      </x:c>
      <x:c r="B9" s="5"/>
      <x:c r="C9" s="5"/>
      <x:c r="D9" s="6" t="str">
        <x:v>Enter each person once. Give them a unique ID such as P001. IDs must stay unchanged.</x:v>
      </x:c>
      <x:c r="E9" s="6"/>
      <x:c r="F9" s="6"/>
      <x:c r="G9" s="6"/>
      <x:c r="H9" s="6"/>
      <x:c r="I9" s="6"/>
      <x:c r="J9" s="6"/>
    </x:row>
    <x:row r="10" ht="42" customHeight="1">
      <x:c r="A10" s="5" t="str">
        <x:v>1. People</x:v>
      </x:c>
      <x:c r="B10" s="5"/>
      <x:c r="C10" s="5"/>
      <x:c r="D10" s="6" t="str">
        <x:v>Fill the yellow input columns. Leave unknown facts blank. Status defaults to private in views.</x:v>
      </x:c>
      <x:c r="E10" s="6"/>
      <x:c r="F10" s="6"/>
      <x:c r="G10" s="6"/>
      <x:c r="H10" s="6"/>
      <x:c r="I10" s="6"/>
      <x:c r="J10" s="6"/>
    </x:row>
    <x:row r="11" ht="42" customHeight="1">
      <x:c r="A11" s="5" t="str">
        <x:v>2. Families</x:v>
      </x:c>
      <x:c r="B11" s="5"/>
      <x:c r="C11" s="5"/>
      <x:c r="D11" s="6" t="str">
        <x:v>Create one F001-style ID per union or parent group. Use Parent 1 / Parent 2 without inferring sex.</x:v>
      </x:c>
      <x:c r="E11" s="6"/>
      <x:c r="F11" s="6"/>
      <x:c r="G11" s="6"/>
      <x:c r="H11" s="6"/>
      <x:c r="I11" s="6"/>
      <x:c r="J11" s="6"/>
    </x:row>
    <x:row r="12" ht="42" customHeight="1">
      <x:c r="A12" s="5" t="str">
        <x:v>3. Parent links</x:v>
      </x:c>
      <x:c r="B12" s="5"/>
      <x:c r="C12" s="5"/>
      <x:c r="D12" s="6" t="str">
        <x:v>Add a row for every child-to-family relationship. A child can have birth and adoptive families.</x:v>
      </x:c>
      <x:c r="E12" s="6"/>
      <x:c r="F12" s="6"/>
      <x:c r="G12" s="6"/>
      <x:c r="H12" s="6"/>
      <x:c r="I12" s="6"/>
      <x:c r="J12" s="6"/>
    </x:row>
    <x:row r="13" ht="42" customHeight="1">
      <x:c r="A13" s="5" t="str">
        <x:v>4. Choose a lineage</x:v>
      </x:c>
      <x:c r="B13" s="5"/>
      <x:c r="C13" s="5"/>
      <x:c r="D13" s="6" t="str">
        <x:v>In People, set the chosen parent family and relationship type for the branch to show.</x:v>
      </x:c>
      <x:c r="E13" s="6"/>
      <x:c r="F13" s="6"/>
      <x:c r="G13" s="6"/>
      <x:c r="H13" s="6"/>
      <x:c r="I13" s="6"/>
      <x:c r="J13" s="6"/>
    </x:row>
    <x:row r="14" ht="42" customHeight="1">
      <x:c r="A14" s="5" t="str">
        <x:v>5. Choose a view</x:v>
      </x:c>
      <x:c r="B14" s="5"/>
      <x:c r="C14" s="5"/>
      <x:c r="D14" s="6" t="str">
        <x:v>Enter a person ID in D4 and a family ID in D5. Views recalculate from those choices.</x:v>
      </x:c>
      <x:c r="E14" s="6"/>
      <x:c r="F14" s="6"/>
      <x:c r="G14" s="6"/>
      <x:c r="H14" s="6"/>
      <x:c r="I14" s="6"/>
      <x:c r="J14" s="6"/>
    </x:row>
    <x:row r="15" ht="42" customHeight="1">
      <x:c r="A15" s="5" t="str">
        <x:v>6. Keep evidence</x:v>
      </x:c>
      <x:c r="B15" s="5"/>
      <x:c r="C15" s="5"/>
      <x:c r="D15" s="6" t="str">
        <x:v>Use Research for questions, source references, uncertain findings and next steps.</x:v>
      </x:c>
      <x:c r="E15" s="6"/>
      <x:c r="F15" s="6"/>
      <x:c r="G15" s="6"/>
      <x:c r="H15" s="6"/>
      <x:c r="I15" s="6"/>
      <x:c r="J15" s="6"/>
    </x:row>
    <x:row r="16" ht="42" customHeight="1">
      <x:c r="A16" s="5" t="str">
        <x:v>Dates</x:v>
      </x:c>
      <x:c r="B16" s="5"/>
      <x:c r="C16" s="5"/>
      <x:c r="D16" s="6" t="str">
        <x:v>Date fields are text: keep ABT 1890, BEF 1920, ranges and non-Gregorian wording as recorded.</x:v>
      </x:c>
      <x:c r="E16" s="6"/>
      <x:c r="F16" s="6"/>
      <x:c r="G16" s="6"/>
      <x:c r="H16" s="6"/>
      <x:c r="I16" s="6"/>
      <x:c r="J16" s="6"/>
    </x:row>
    <x:row r="17" ht="42" customHeight="1">
      <x:c r="A17" s="5" t="str">
        <x:v>Privacy</x:v>
      </x:c>
      <x:c r="B17" s="5"/>
      <x:c r="C17" s="5"/>
      <x:c r="D17" s="6" t="str">
        <x:v>Only Deceased is public by default. Living, Unknown and blank statuses are masked in views.</x:v>
      </x:c>
      <x:c r="E17" s="6"/>
      <x:c r="F17" s="6"/>
      <x:c r="G17" s="6"/>
      <x:c r="H17" s="6"/>
      <x:c r="I17" s="6"/>
      <x:c r="J17" s="6"/>
    </x:row>
    <x:row r="18" ht="42" customHeight="1">
      <x:c r="A18" s="5" t="str">
        <x:v>Sharing</x:v>
      </x:c>
      <x:c r="B18" s="5"/>
      <x:c r="C18" s="5"/>
      <x:c r="D18" s="6" t="str">
        <x:v>The entire workbook contains unmasked inputs. Share a checked chart PDF, not this filled file.</x:v>
      </x:c>
      <x:c r="E18" s="6"/>
      <x:c r="F18" s="6"/>
      <x:c r="G18" s="6"/>
      <x:c r="H18" s="6"/>
      <x:c r="I18" s="6"/>
      <x:c r="J18" s="6"/>
    </x:row>
    <x:row r="19" ht="42" customHeight="1">
      <x:c r="A19" s="5" t="str">
        <x:v>Local use</x:v>
      </x:c>
      <x:c r="B19" s="5"/>
      <x:c r="C19" s="5"/>
      <x:c r="D19" s="6" t="str">
        <x:v>No macros, external data connections or uploads. Save outside iCloud/OneDrive for device-only storage.</x:v>
      </x:c>
      <x:c r="E19" s="6"/>
      <x:c r="F19" s="6"/>
      <x:c r="G19" s="6"/>
      <x:c r="H19" s="6"/>
      <x:c r="I19" s="6"/>
      <x:c r="J19" s="6"/>
    </x:row>
    <x:row r="20" ht="42" customHeight="1">
      <x:c r="A20" s="5" t="str">
        <x:v>Capacity</x:v>
      </x:c>
      <x:c r="B20" s="5"/>
      <x:c r="C20" s="5"/>
      <x:c r="D20" s="6" t="str">
        <x:v>500 people, 300 families, 750 parent links, 200 research entries. Stay within prepared input rows.</x:v>
      </x:c>
      <x:c r="E20" s="6"/>
      <x:c r="F20" s="6"/>
      <x:c r="G20" s="6"/>
      <x:c r="H20" s="6"/>
      <x:c r="I20" s="6"/>
      <x:c r="J20" s="6"/>
    </x:row>
    <x:row r="21" ht="42" customHeight="1">
      <x:c r="A21" s="5" t="str">
        <x:v>View limits</x:v>
      </x:c>
      <x:c r="B21" s="5"/>
      <x:c r="C21" s="5"/>
      <x:c r="D21" s="6" t="str">
        <x:v>Pedigree and ancestor list: 5 generations / 31 slots. Fan-style cards: 4 generations / 15 slots.</x:v>
      </x:c>
      <x:c r="E21" s="6"/>
      <x:c r="F21" s="6"/>
      <x:c r="G21" s="6"/>
      <x:c r="H21" s="6"/>
      <x:c r="I21" s="6"/>
      <x:c r="J21" s="6"/>
    </x:row>
    <x:row r="22" ht="42" customHeight="1">
      <x:c r="A22" s="5" t="str">
        <x:v>Family group</x:v>
      </x:c>
      <x:c r="B22" s="5"/>
      <x:c r="C22" s="5"/>
      <x:c r="D22" s="6" t="str">
        <x:v>Shows up to 40 child links for one family. The total below warns when more links exist.</x:v>
      </x:c>
      <x:c r="E22" s="6"/>
      <x:c r="F22" s="6"/>
      <x:c r="G22" s="6"/>
      <x:c r="H22" s="6"/>
      <x:c r="I22" s="6"/>
      <x:c r="J22" s="6"/>
    </x:row>
    <x:row r="23" ht="42" customHeight="1">
      <x:c r="A23" s="5" t="str">
        <x:v>Unknown / repeated ancestors</x:v>
      </x:c>
      <x:c r="B23" s="5"/>
      <x:c r="C23" s="5"/>
      <x:c r="D23" s="6" t="str">
        <x:v>Unknown slots stay in position. A repeated person keeps the same ID in each position.</x:v>
      </x:c>
      <x:c r="E23" s="6"/>
      <x:c r="F23" s="6"/>
      <x:c r="G23" s="6"/>
      <x:c r="H23" s="6"/>
      <x:c r="I23" s="6"/>
      <x:c r="J23" s="6"/>
    </x:row>
    <x:row r="24" ht="42" customHeight="1">
      <x:c r="A24" s="5" t="str">
        <x:v>Cycles</x:v>
      </x:c>
      <x:c r="B24" s="5"/>
      <x:c r="C24" s="5"/>
      <x:c r="D24" s="6" t="str">
        <x:v>Traversal stops at five generations. Review contradictory links manually; this is not a genealogy validator.</x:v>
      </x:c>
      <x:c r="E24" s="6"/>
      <x:c r="F24" s="6"/>
      <x:c r="G24" s="6"/>
      <x:c r="H24" s="6"/>
      <x:c r="I24" s="6"/>
      <x:c r="J24" s="6"/>
    </x:row>
    <x:row r="25" ht="42" customHeight="1">
      <x:c r="A25" s="5" t="str">
        <x:v>Excel and Numbers</x:v>
      </x:c>
      <x:c r="B25" s="5"/>
      <x:c r="C25" s="5"/>
      <x:c r="D25" s="6" t="str">
        <x:v>Uses ordinary IF, INDEX, MATCH and COUNTIFS formulas. No GEDCOM import/export is included.</x:v>
      </x:c>
      <x:c r="E25" s="6"/>
      <x:c r="F25" s="6"/>
      <x:c r="G25" s="6"/>
      <x:c r="H25" s="6"/>
      <x:c r="I25" s="6"/>
      <x:c r="J25" s="6"/>
    </x:row>
    <x:row r="26" ht="42" customHeight="1">
      <x:c r="A26" s="5" t="str">
        <x:v>Numbers use</x:v>
      </x:c>
      <x:c r="B26" s="5"/>
      <x:c r="C26" s="5"/>
      <x:c r="D26" s="6" t="str">
        <x:v>Open the XLSX in Numbers, check the views, then choose File &gt; Save to create a .numbers copy.</x:v>
      </x:c>
      <x:c r="E26" s="6"/>
      <x:c r="F26" s="6"/>
      <x:c r="G26" s="6"/>
      <x:c r="H26" s="6"/>
      <x:c r="I26" s="6"/>
      <x:c r="J26" s="6"/>
    </x:row>
    <x:row r="27" ht="42" customHeight="1">
      <x:c r="A27" s="5" t="str">
        <x:v>Example IDs</x:v>
      </x:c>
      <x:c r="B27" s="5"/>
      <x:c r="C27" s="5"/>
      <x:c r="D27" s="6" t="str">
        <x:v>P001 Alex Example; P002 Robin Example; P003 Casey Example; F001 links P002 and P003.</x:v>
      </x:c>
      <x:c r="E27" s="6"/>
      <x:c r="F27" s="6"/>
      <x:c r="G27" s="6"/>
      <x:c r="H27" s="6"/>
      <x:c r="I27" s="6"/>
      <x:c r="J27" s="6"/>
    </x:row>
    <x:row r="28" ht="42" customHeight="1">
      <x:c r="A28" s="5" t="str">
        <x:v>Example relationship</x:v>
      </x:c>
      <x:c r="B28" s="5"/>
      <x:c r="C28" s="5"/>
      <x:c r="D28" s="6" t="str">
        <x:v>For P001 choose F001 and Birth in People. Add P001 / F001 / Birth in Parent links.</x:v>
      </x:c>
      <x:c r="E28" s="6"/>
      <x:c r="F28" s="6"/>
      <x:c r="G28" s="6"/>
      <x:c r="H28" s="6"/>
      <x:c r="I28" s="6"/>
      <x:c r="J28" s="6"/>
    </x:row>
    <x:row r="29" ht="42" customHeight="1">
      <x:c r="A29" s="5" t="str">
        <x:v>Do not overwrite</x:v>
      </x:c>
      <x:c r="B29" s="5"/>
      <x:c r="C29" s="5"/>
      <x:c r="D29" s="6" t="str">
        <x:v>White/green view cells and calculated columns. Edit only yellow input cells.</x:v>
      </x:c>
      <x:c r="E29" s="6"/>
      <x:c r="F29" s="6"/>
      <x:c r="G29" s="6"/>
      <x:c r="H29" s="6"/>
      <x:c r="I29" s="6"/>
      <x:c r="J29" s="6"/>
    </x:row>
    <x:row r="30" ht="42" customHeight="1">
      <x:c r="A30" s="5" t="str">
        <x:v>Template use</x:v>
      </x:c>
      <x:c r="B30" s="5"/>
      <x:c r="C30" s="5"/>
      <x:c r="D30" s="6" t="str">
        <x:v>Free to use for personal family research. Keep the Family Tree Workshop attribution.</x:v>
      </x:c>
      <x:c r="E30" s="6"/>
      <x:c r="F30" s="6"/>
      <x:c r="G30" s="6"/>
      <x:c r="H30" s="6"/>
      <x:c r="I30" s="6"/>
      <x:c r="J30" s="6"/>
    </x:row>
    <x:row r="31" ht="42" customHeight="1">
      <x:c r="A31" s="5" t="str">
        <x:v>Specification reference</x:v>
      </x:c>
      <x:c r="B31" s="5"/>
      <x:c r="C31" s="5"/>
      <x:c r="D31" s="6" t="str">
        <x:v>https://gedcom.io/specs/ — relationship/date concepts; this workbook is not a GEDCOM format.</x:v>
      </x:c>
      <x:c r="E31" s="6"/>
      <x:c r="F31" s="6"/>
      <x:c r="G31" s="6"/>
      <x:c r="H31" s="6"/>
      <x:c r="I31" s="6"/>
      <x:c r="J31" s="6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</x:sheetData>
  <x:mergeCells>
    <x:mergeCell ref="A4:C4"/>
    <x:mergeCell ref="A5:C5"/>
    <x:mergeCell ref="A6:C6"/>
    <x:mergeCell ref="A9:C9"/>
    <x:mergeCell ref="D9:J9"/>
    <x:mergeCell ref="A10:C10"/>
    <x:mergeCell ref="D10:J10"/>
    <x:mergeCell ref="A11:C11"/>
    <x:mergeCell ref="D11:J11"/>
    <x:mergeCell ref="A12:C12"/>
    <x:mergeCell ref="D12:J12"/>
    <x:mergeCell ref="A13:C13"/>
    <x:mergeCell ref="D13:J13"/>
    <x:mergeCell ref="A14:C14"/>
    <x:mergeCell ref="D14:J14"/>
    <x:mergeCell ref="A15:C15"/>
    <x:mergeCell ref="D15:J15"/>
    <x:mergeCell ref="A16:C16"/>
    <x:mergeCell ref="D16:J16"/>
    <x:mergeCell ref="A17:C17"/>
    <x:mergeCell ref="D17:J17"/>
    <x:mergeCell ref="A18:C18"/>
    <x:mergeCell ref="D18:J18"/>
    <x:mergeCell ref="A19:C19"/>
    <x:mergeCell ref="D19:J19"/>
    <x:mergeCell ref="A20:C20"/>
    <x:mergeCell ref="D20:J20"/>
    <x:mergeCell ref="A21:C21"/>
    <x:mergeCell ref="D21:J21"/>
    <x:mergeCell ref="A22:C22"/>
    <x:mergeCell ref="D22:J22"/>
    <x:mergeCell ref="A23:C23"/>
    <x:mergeCell ref="D23:J23"/>
    <x:mergeCell ref="A24:C24"/>
    <x:mergeCell ref="D24:J24"/>
    <x:mergeCell ref="A25:C25"/>
    <x:mergeCell ref="D25:J25"/>
    <x:mergeCell ref="A26:C26"/>
    <x:mergeCell ref="D26:J26"/>
    <x:mergeCell ref="A27:C27"/>
    <x:mergeCell ref="D27:J27"/>
    <x:mergeCell ref="A28:C28"/>
    <x:mergeCell ref="D28:J28"/>
    <x:mergeCell ref="A29:C29"/>
    <x:mergeCell ref="D29:J29"/>
    <x:mergeCell ref="A30:C30"/>
    <x:mergeCell ref="D30:J30"/>
    <x:mergeCell ref="A31:C31"/>
    <x:mergeCell ref="D31:J31"/>
  </x:mergeCells>
  <x:dataValidations count="1">
    <x:dataValidation type="list" sqref="D6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14D3B"/>
  </x:sheetPr>
  <x:sheetViews>
    <x:sheetView showGridLines="0" workbookViewId="0"/>
  </x:sheetViews>
  <x:sheetFormatPr defaultRowHeight="15"/>
  <x:cols>
    <x:col min="1" max="1" width="7" hidden="0" customWidth="1"/>
    <x:col min="2" max="2" width="7" hidden="0" customWidth="1"/>
    <x:col min="3" max="3" width="7" hidden="0" customWidth="1"/>
    <x:col min="4" max="4" width="7" hidden="0" customWidth="1"/>
    <x:col min="5" max="5" width="7" hidden="0" customWidth="1"/>
    <x:col min="6" max="6" width="7" hidden="0" customWidth="1"/>
    <x:col min="7" max="7" width="7" hidden="0" customWidth="1"/>
    <x:col min="8" max="8" width="7" hidden="0" customWidth="1"/>
    <x:col min="9" max="9" width="7" hidden="0" customWidth="1"/>
    <x:col min="10" max="10" width="7" hidden="0" customWidth="1"/>
    <x:col min="11" max="11" width="7" hidden="0" customWidth="1"/>
    <x:col min="12" max="12" width="7" hidden="0" customWidth="1"/>
    <x:col min="13" max="13" width="7" hidden="0" customWidth="1"/>
    <x:col min="14" max="14" width="7" hidden="0" customWidth="1"/>
    <x:col min="15" max="15" width="7" hidden="0" customWidth="1"/>
    <x:col min="16" max="16" width="7" hidden="0" customWidth="1"/>
    <x:col min="17" max="17" width="7" hidden="0" customWidth="1"/>
    <x:col min="18" max="18" width="7" hidden="0" customWidth="1"/>
    <x:col min="19" max="19" width="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5" customHeight="1">
      <x:c r="A2" s="3" t="str">
        <x:v>Pedigree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5" customHeight="1">
      <x:c r="A4" s="2" t="str">
        <x:v>Five generations. Read from the starting person at left to earlier generations at right.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44" t="str">
        <x:f>"16. "&amp;'Ancestors'!D21&amp;IF('Ancestors'!E21="","",CHAR(10)&amp;'Ancestors'!E21)</x:f>
        <x:v>16. Unknown</x:v>
      </x:c>
      <x:c r="R8" s="45"/>
      <x:c r="S8" s="46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50"/>
      <x:c r="Q9" s="47"/>
      <x:c r="R9" s="48"/>
      <x:c r="S9" s="49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44" t="str">
        <x:f>"8. "&amp;'Ancestors'!D13&amp;IF('Ancestors'!E13="","",CHAR(10)&amp;'Ancestors'!E13)</x:f>
        <x:v>8. Unknown</x:v>
      </x:c>
      <x:c r="N10" s="45"/>
      <x:c r="O10" s="46"/>
      <x:c r="P10" s="50"/>
      <x:c r="Q10" s="2"/>
      <x:c r="R10" s="2"/>
      <x:c r="S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50"/>
      <x:c r="M11" s="47"/>
      <x:c r="N11" s="48"/>
      <x:c r="O11" s="49"/>
      <x:c r="P11" s="50"/>
      <x:c r="Q11" s="44" t="str">
        <x:f>"17. "&amp;'Ancestors'!D22&amp;IF('Ancestors'!E22="","",CHAR(10)&amp;'Ancestors'!E22)</x:f>
        <x:v>17. Unknown</x:v>
      </x:c>
      <x:c r="R11" s="45"/>
      <x:c r="S11" s="46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50"/>
      <x:c r="M12" s="2"/>
      <x:c r="N12" s="2"/>
      <x:c r="O12" s="2"/>
      <x:c r="P12" s="50"/>
      <x:c r="Q12" s="47"/>
      <x:c r="R12" s="48"/>
      <x:c r="S12" s="49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44" t="str">
        <x:f>"4. "&amp;'Ancestors'!D9&amp;IF('Ancestors'!E9="","",CHAR(10)&amp;'Ancestors'!E9)</x:f>
        <x:v>4. Unknown</x:v>
      </x:c>
      <x:c r="J13" s="45"/>
      <x:c r="K13" s="46"/>
      <x:c r="L13" s="50"/>
      <x:c r="M13" s="2"/>
      <x:c r="N13" s="2"/>
      <x:c r="O13" s="2"/>
      <x:c r="P13" s="2"/>
      <x:c r="Q13" s="2"/>
      <x:c r="R13" s="2"/>
      <x:c r="S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50"/>
      <x:c r="I14" s="47"/>
      <x:c r="J14" s="48"/>
      <x:c r="K14" s="49"/>
      <x:c r="L14" s="50"/>
      <x:c r="M14" s="2"/>
      <x:c r="N14" s="2"/>
      <x:c r="O14" s="2"/>
      <x:c r="P14" s="2"/>
      <x:c r="Q14" s="44" t="str">
        <x:f>"18. "&amp;'Ancestors'!D23&amp;IF('Ancestors'!E23="","",CHAR(10)&amp;'Ancestors'!E23)</x:f>
        <x:v>18. Unknown</x:v>
      </x:c>
      <x:c r="R14" s="45"/>
      <x:c r="S14" s="46"/>
    </x:row>
    <x:row r="15" ht="25" customHeight="1">
      <x:c r="A15" s="2"/>
      <x:c r="B15" s="2"/>
      <x:c r="C15" s="2"/>
      <x:c r="D15" s="2"/>
      <x:c r="E15" s="2"/>
      <x:c r="F15" s="2"/>
      <x:c r="G15" s="2"/>
      <x:c r="H15" s="50"/>
      <x:c r="I15" s="2"/>
      <x:c r="J15" s="2"/>
      <x:c r="K15" s="2"/>
      <x:c r="L15" s="50"/>
      <x:c r="M15" s="2"/>
      <x:c r="N15" s="2"/>
      <x:c r="O15" s="2"/>
      <x:c r="P15" s="50"/>
      <x:c r="Q15" s="47"/>
      <x:c r="R15" s="48"/>
      <x:c r="S15" s="49"/>
    </x:row>
    <x:row r="16" ht="25" customHeight="1">
      <x:c r="A16" s="2"/>
      <x:c r="B16" s="2"/>
      <x:c r="C16" s="2"/>
      <x:c r="D16" s="2"/>
      <x:c r="E16" s="2"/>
      <x:c r="F16" s="2"/>
      <x:c r="G16" s="2"/>
      <x:c r="H16" s="50"/>
      <x:c r="I16" s="2"/>
      <x:c r="J16" s="2"/>
      <x:c r="K16" s="2"/>
      <x:c r="L16" s="50"/>
      <x:c r="M16" s="44" t="str">
        <x:f>"9. "&amp;'Ancestors'!D14&amp;IF('Ancestors'!E14="","",CHAR(10)&amp;'Ancestors'!E14)</x:f>
        <x:v>9. Unknown</x:v>
      </x:c>
      <x:c r="N16" s="45"/>
      <x:c r="O16" s="46"/>
      <x:c r="P16" s="50"/>
      <x:c r="Q16" s="2"/>
      <x:c r="R16" s="2"/>
      <x:c r="S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50"/>
      <x:c r="I17" s="2"/>
      <x:c r="J17" s="2"/>
      <x:c r="K17" s="2"/>
      <x:c r="L17" s="50"/>
      <x:c r="M17" s="47"/>
      <x:c r="N17" s="48"/>
      <x:c r="O17" s="49"/>
      <x:c r="P17" s="50"/>
      <x:c r="Q17" s="44" t="str">
        <x:f>"19. "&amp;'Ancestors'!D24&amp;IF('Ancestors'!E24="","",CHAR(10)&amp;'Ancestors'!E24)</x:f>
        <x:v>19. Unknown</x:v>
      </x:c>
      <x:c r="R17" s="45"/>
      <x:c r="S17" s="46"/>
    </x:row>
    <x:row r="18" ht="25" customHeight="1">
      <x:c r="A18" s="2"/>
      <x:c r="B18" s="2"/>
      <x:c r="C18" s="2"/>
      <x:c r="D18" s="2"/>
      <x:c r="E18" s="2"/>
      <x:c r="F18" s="2"/>
      <x:c r="G18" s="2"/>
      <x:c r="H18" s="50"/>
      <x:c r="I18" s="2"/>
      <x:c r="J18" s="2"/>
      <x:c r="K18" s="2"/>
      <x:c r="L18" s="2"/>
      <x:c r="M18" s="2"/>
      <x:c r="N18" s="2"/>
      <x:c r="O18" s="2"/>
      <x:c r="P18" s="50"/>
      <x:c r="Q18" s="47"/>
      <x:c r="R18" s="48"/>
      <x:c r="S18" s="49"/>
    </x:row>
    <x:row r="19" ht="25" customHeight="1">
      <x:c r="A19" s="2"/>
      <x:c r="B19" s="2"/>
      <x:c r="C19" s="2"/>
      <x:c r="D19" s="2"/>
      <x:c r="E19" s="44" t="str">
        <x:f>"2. "&amp;'Ancestors'!D7&amp;IF('Ancestors'!E7="","",CHAR(10)&amp;'Ancestors'!E7)</x:f>
        <x:v>2. Unknown</x:v>
      </x:c>
      <x:c r="F19" s="45"/>
      <x:c r="G19" s="46"/>
      <x:c r="H19" s="50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</x:row>
    <x:row r="20" ht="25" customHeight="1">
      <x:c r="A20" s="2"/>
      <x:c r="B20" s="2"/>
      <x:c r="C20" s="2"/>
      <x:c r="D20" s="50"/>
      <x:c r="E20" s="47"/>
      <x:c r="F20" s="48"/>
      <x:c r="G20" s="49"/>
      <x:c r="H20" s="50"/>
      <x:c r="I20" s="2"/>
      <x:c r="J20" s="2"/>
      <x:c r="K20" s="2"/>
      <x:c r="L20" s="2"/>
      <x:c r="M20" s="2"/>
      <x:c r="N20" s="2"/>
      <x:c r="O20" s="2"/>
      <x:c r="P20" s="2"/>
      <x:c r="Q20" s="44" t="str">
        <x:f>"20. "&amp;'Ancestors'!D25&amp;IF('Ancestors'!E25="","",CHAR(10)&amp;'Ancestors'!E25)</x:f>
        <x:v>20. Unknown</x:v>
      </x:c>
      <x:c r="R20" s="45"/>
      <x:c r="S20" s="46"/>
    </x:row>
    <x:row r="21" ht="25" customHeight="1">
      <x:c r="A21" s="2"/>
      <x:c r="B21" s="2"/>
      <x:c r="C21" s="2"/>
      <x:c r="D21" s="50"/>
      <x:c r="E21" s="2"/>
      <x:c r="F21" s="2"/>
      <x:c r="G21" s="2"/>
      <x:c r="H21" s="50"/>
      <x:c r="I21" s="2"/>
      <x:c r="J21" s="2"/>
      <x:c r="K21" s="2"/>
      <x:c r="L21" s="2"/>
      <x:c r="M21" s="2"/>
      <x:c r="N21" s="2"/>
      <x:c r="O21" s="2"/>
      <x:c r="P21" s="50"/>
      <x:c r="Q21" s="47"/>
      <x:c r="R21" s="48"/>
      <x:c r="S21" s="49"/>
    </x:row>
    <x:row r="22" ht="25" customHeight="1">
      <x:c r="A22" s="2"/>
      <x:c r="B22" s="2"/>
      <x:c r="C22" s="2"/>
      <x:c r="D22" s="50"/>
      <x:c r="E22" s="2"/>
      <x:c r="F22" s="2"/>
      <x:c r="G22" s="2"/>
      <x:c r="H22" s="50"/>
      <x:c r="I22" s="2"/>
      <x:c r="J22" s="2"/>
      <x:c r="K22" s="2"/>
      <x:c r="L22" s="2"/>
      <x:c r="M22" s="44" t="str">
        <x:f>"10. "&amp;'Ancestors'!D15&amp;IF('Ancestors'!E15="","",CHAR(10)&amp;'Ancestors'!E15)</x:f>
        <x:v>10. Unknown</x:v>
      </x:c>
      <x:c r="N22" s="45"/>
      <x:c r="O22" s="46"/>
      <x:c r="P22" s="50"/>
      <x:c r="Q22" s="2"/>
      <x:c r="R22" s="2"/>
      <x:c r="S22" s="2"/>
    </x:row>
    <x:row r="23" ht="25" customHeight="1">
      <x:c r="A23" s="2"/>
      <x:c r="B23" s="2"/>
      <x:c r="C23" s="2"/>
      <x:c r="D23" s="50"/>
      <x:c r="E23" s="2"/>
      <x:c r="F23" s="2"/>
      <x:c r="G23" s="2"/>
      <x:c r="H23" s="50"/>
      <x:c r="I23" s="2"/>
      <x:c r="J23" s="2"/>
      <x:c r="K23" s="2"/>
      <x:c r="L23" s="50"/>
      <x:c r="M23" s="47"/>
      <x:c r="N23" s="48"/>
      <x:c r="O23" s="49"/>
      <x:c r="P23" s="50"/>
      <x:c r="Q23" s="44" t="str">
        <x:f>"21. "&amp;'Ancestors'!D26&amp;IF('Ancestors'!E26="","",CHAR(10)&amp;'Ancestors'!E26)</x:f>
        <x:v>21. Unknown</x:v>
      </x:c>
      <x:c r="R23" s="45"/>
      <x:c r="S23" s="46"/>
    </x:row>
    <x:row r="24" ht="25" customHeight="1">
      <x:c r="A24" s="2"/>
      <x:c r="B24" s="2"/>
      <x:c r="C24" s="2"/>
      <x:c r="D24" s="50"/>
      <x:c r="E24" s="2"/>
      <x:c r="F24" s="2"/>
      <x:c r="G24" s="2"/>
      <x:c r="H24" s="50"/>
      <x:c r="I24" s="2"/>
      <x:c r="J24" s="2"/>
      <x:c r="K24" s="2"/>
      <x:c r="L24" s="50"/>
      <x:c r="M24" s="2"/>
      <x:c r="N24" s="2"/>
      <x:c r="O24" s="2"/>
      <x:c r="P24" s="50"/>
      <x:c r="Q24" s="47"/>
      <x:c r="R24" s="48"/>
      <x:c r="S24" s="49"/>
    </x:row>
    <x:row r="25" ht="25" customHeight="1">
      <x:c r="A25" s="2"/>
      <x:c r="B25" s="2"/>
      <x:c r="C25" s="2"/>
      <x:c r="D25" s="50"/>
      <x:c r="E25" s="2"/>
      <x:c r="F25" s="2"/>
      <x:c r="G25" s="2"/>
      <x:c r="H25" s="50"/>
      <x:c r="I25" s="44" t="str">
        <x:f>"5. "&amp;'Ancestors'!D10&amp;IF('Ancestors'!E10="","",CHAR(10)&amp;'Ancestors'!E10)</x:f>
        <x:v>5. Unknown</x:v>
      </x:c>
      <x:c r="J25" s="45"/>
      <x:c r="K25" s="46"/>
      <x:c r="L25" s="50"/>
      <x:c r="M25" s="2"/>
      <x:c r="N25" s="2"/>
      <x:c r="O25" s="2"/>
      <x:c r="P25" s="2"/>
      <x:c r="Q25" s="2"/>
      <x:c r="R25" s="2"/>
      <x:c r="S25" s="2"/>
    </x:row>
    <x:row r="26" ht="25" customHeight="1">
      <x:c r="A26" s="2"/>
      <x:c r="B26" s="2"/>
      <x:c r="C26" s="2"/>
      <x:c r="D26" s="50"/>
      <x:c r="E26" s="2"/>
      <x:c r="F26" s="2"/>
      <x:c r="G26" s="2"/>
      <x:c r="H26" s="50"/>
      <x:c r="I26" s="47"/>
      <x:c r="J26" s="48"/>
      <x:c r="K26" s="49"/>
      <x:c r="L26" s="50"/>
      <x:c r="M26" s="2"/>
      <x:c r="N26" s="2"/>
      <x:c r="O26" s="2"/>
      <x:c r="P26" s="2"/>
      <x:c r="Q26" s="44" t="str">
        <x:f>"22. "&amp;'Ancestors'!D27&amp;IF('Ancestors'!E27="","",CHAR(10)&amp;'Ancestors'!E27)</x:f>
        <x:v>22. Unknown</x:v>
      </x:c>
      <x:c r="R26" s="45"/>
      <x:c r="S26" s="46"/>
    </x:row>
    <x:row r="27" ht="25" customHeight="1">
      <x:c r="A27" s="2"/>
      <x:c r="B27" s="2"/>
      <x:c r="C27" s="2"/>
      <x:c r="D27" s="50"/>
      <x:c r="E27" s="2"/>
      <x:c r="F27" s="2"/>
      <x:c r="G27" s="2"/>
      <x:c r="H27" s="2"/>
      <x:c r="I27" s="2"/>
      <x:c r="J27" s="2"/>
      <x:c r="K27" s="2"/>
      <x:c r="L27" s="50"/>
      <x:c r="M27" s="2"/>
      <x:c r="N27" s="2"/>
      <x:c r="O27" s="2"/>
      <x:c r="P27" s="50"/>
      <x:c r="Q27" s="47"/>
      <x:c r="R27" s="48"/>
      <x:c r="S27" s="49"/>
    </x:row>
    <x:row r="28" ht="25" customHeight="1">
      <x:c r="A28" s="2"/>
      <x:c r="B28" s="2"/>
      <x:c r="C28" s="2"/>
      <x:c r="D28" s="50"/>
      <x:c r="E28" s="2"/>
      <x:c r="F28" s="2"/>
      <x:c r="G28" s="2"/>
      <x:c r="H28" s="2"/>
      <x:c r="I28" s="2"/>
      <x:c r="J28" s="2"/>
      <x:c r="K28" s="2"/>
      <x:c r="L28" s="50"/>
      <x:c r="M28" s="44" t="str">
        <x:f>"11. "&amp;'Ancestors'!D16&amp;IF('Ancestors'!E16="","",CHAR(10)&amp;'Ancestors'!E16)</x:f>
        <x:v>11. Unknown</x:v>
      </x:c>
      <x:c r="N28" s="45"/>
      <x:c r="O28" s="46"/>
      <x:c r="P28" s="50"/>
      <x:c r="Q28" s="2"/>
      <x:c r="R28" s="2"/>
      <x:c r="S28" s="2"/>
    </x:row>
    <x:row r="29" ht="25" customHeight="1">
      <x:c r="A29" s="2"/>
      <x:c r="B29" s="2"/>
      <x:c r="C29" s="2"/>
      <x:c r="D29" s="50"/>
      <x:c r="E29" s="2"/>
      <x:c r="F29" s="2"/>
      <x:c r="G29" s="2"/>
      <x:c r="H29" s="2"/>
      <x:c r="I29" s="2"/>
      <x:c r="J29" s="2"/>
      <x:c r="K29" s="2"/>
      <x:c r="L29" s="50"/>
      <x:c r="M29" s="47"/>
      <x:c r="N29" s="48"/>
      <x:c r="O29" s="49"/>
      <x:c r="P29" s="50"/>
      <x:c r="Q29" s="44" t="str">
        <x:f>"23. "&amp;'Ancestors'!D28&amp;IF('Ancestors'!E28="","",CHAR(10)&amp;'Ancestors'!E28)</x:f>
        <x:v>23. Unknown</x:v>
      </x:c>
      <x:c r="R29" s="45"/>
      <x:c r="S29" s="46"/>
    </x:row>
    <x:row r="30" ht="25" customHeight="1">
      <x:c r="A30" s="2"/>
      <x:c r="B30" s="2"/>
      <x:c r="C30" s="2"/>
      <x:c r="D30" s="50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50"/>
      <x:c r="Q30" s="47"/>
      <x:c r="R30" s="48"/>
      <x:c r="S30" s="49"/>
    </x:row>
    <x:row r="31" ht="25" customHeight="1">
      <x:c r="A31" s="25" t="str">
        <x:f>"1. "&amp;'Ancestors'!D6&amp;IF('Ancestors'!E6="","",CHAR(10)&amp;'Ancestors'!E6)</x:f>
        <x:v>1. Unknown</x:v>
      </x:c>
      <x:c r="B31" s="26"/>
      <x:c r="C31" s="27"/>
      <x:c r="D31" s="50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5" customHeight="1">
      <x:c r="A32" s="28"/>
      <x:c r="B32" s="29"/>
      <x:c r="C32" s="30"/>
      <x:c r="D32" s="50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44" t="str">
        <x:f>"24. "&amp;'Ancestors'!D29&amp;IF('Ancestors'!E29="","",CHAR(10)&amp;'Ancestors'!E29)</x:f>
        <x:v>24. Unknown</x:v>
      </x:c>
      <x:c r="R32" s="45"/>
      <x:c r="S32" s="46"/>
    </x:row>
    <x:row r="33" ht="25" customHeight="1">
      <x:c r="A33" s="2"/>
      <x:c r="B33" s="2"/>
      <x:c r="C33" s="2"/>
      <x:c r="D33" s="50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50"/>
      <x:c r="Q33" s="47"/>
      <x:c r="R33" s="48"/>
      <x:c r="S33" s="49"/>
    </x:row>
    <x:row r="34" ht="25" customHeight="1">
      <x:c r="A34" s="2"/>
      <x:c r="B34" s="2"/>
      <x:c r="C34" s="2"/>
      <x:c r="D34" s="50"/>
      <x:c r="E34" s="2"/>
      <x:c r="F34" s="2"/>
      <x:c r="G34" s="2"/>
      <x:c r="H34" s="2"/>
      <x:c r="I34" s="2"/>
      <x:c r="J34" s="2"/>
      <x:c r="K34" s="2"/>
      <x:c r="L34" s="2"/>
      <x:c r="M34" s="44" t="str">
        <x:f>"12. "&amp;'Ancestors'!D17&amp;IF('Ancestors'!E17="","",CHAR(10)&amp;'Ancestors'!E17)</x:f>
        <x:v>12. Unknown</x:v>
      </x:c>
      <x:c r="N34" s="45"/>
      <x:c r="O34" s="46"/>
      <x:c r="P34" s="50"/>
      <x:c r="Q34" s="2"/>
      <x:c r="R34" s="2"/>
      <x:c r="S34" s="2"/>
    </x:row>
    <x:row r="35" ht="25" customHeight="1">
      <x:c r="A35" s="2"/>
      <x:c r="B35" s="2"/>
      <x:c r="C35" s="2"/>
      <x:c r="D35" s="50"/>
      <x:c r="E35" s="2"/>
      <x:c r="F35" s="2"/>
      <x:c r="G35" s="2"/>
      <x:c r="H35" s="2"/>
      <x:c r="I35" s="2"/>
      <x:c r="J35" s="2"/>
      <x:c r="K35" s="2"/>
      <x:c r="L35" s="50"/>
      <x:c r="M35" s="47"/>
      <x:c r="N35" s="48"/>
      <x:c r="O35" s="49"/>
      <x:c r="P35" s="50"/>
      <x:c r="Q35" s="44" t="str">
        <x:f>"25. "&amp;'Ancestors'!D30&amp;IF('Ancestors'!E30="","",CHAR(10)&amp;'Ancestors'!E30)</x:f>
        <x:v>25. Unknown</x:v>
      </x:c>
      <x:c r="R35" s="45"/>
      <x:c r="S35" s="46"/>
    </x:row>
    <x:row r="36" ht="25" customHeight="1">
      <x:c r="A36" s="2"/>
      <x:c r="B36" s="2"/>
      <x:c r="C36" s="2"/>
      <x:c r="D36" s="50"/>
      <x:c r="E36" s="2"/>
      <x:c r="F36" s="2"/>
      <x:c r="G36" s="2"/>
      <x:c r="H36" s="2"/>
      <x:c r="I36" s="2"/>
      <x:c r="J36" s="2"/>
      <x:c r="K36" s="2"/>
      <x:c r="L36" s="50"/>
      <x:c r="M36" s="2"/>
      <x:c r="N36" s="2"/>
      <x:c r="O36" s="2"/>
      <x:c r="P36" s="50"/>
      <x:c r="Q36" s="47"/>
      <x:c r="R36" s="48"/>
      <x:c r="S36" s="49"/>
    </x:row>
    <x:row r="37" ht="25" customHeight="1">
      <x:c r="A37" s="2"/>
      <x:c r="B37" s="2"/>
      <x:c r="C37" s="2"/>
      <x:c r="D37" s="50"/>
      <x:c r="E37" s="2"/>
      <x:c r="F37" s="2"/>
      <x:c r="G37" s="2"/>
      <x:c r="H37" s="2"/>
      <x:c r="I37" s="44" t="str">
        <x:f>"6. "&amp;'Ancestors'!D11&amp;IF('Ancestors'!E11="","",CHAR(10)&amp;'Ancestors'!E11)</x:f>
        <x:v>6. Unknown</x:v>
      </x:c>
      <x:c r="J37" s="45"/>
      <x:c r="K37" s="46"/>
      <x:c r="L37" s="50"/>
      <x:c r="M37" s="2"/>
      <x:c r="N37" s="2"/>
      <x:c r="O37" s="2"/>
      <x:c r="P37" s="2"/>
      <x:c r="Q37" s="2"/>
      <x:c r="R37" s="2"/>
      <x:c r="S37" s="2"/>
    </x:row>
    <x:row r="38" ht="25" customHeight="1">
      <x:c r="A38" s="2"/>
      <x:c r="B38" s="2"/>
      <x:c r="C38" s="2"/>
      <x:c r="D38" s="50"/>
      <x:c r="E38" s="2"/>
      <x:c r="F38" s="2"/>
      <x:c r="G38" s="2"/>
      <x:c r="H38" s="50"/>
      <x:c r="I38" s="47"/>
      <x:c r="J38" s="48"/>
      <x:c r="K38" s="49"/>
      <x:c r="L38" s="50"/>
      <x:c r="M38" s="2"/>
      <x:c r="N38" s="2"/>
      <x:c r="O38" s="2"/>
      <x:c r="P38" s="2"/>
      <x:c r="Q38" s="44" t="str">
        <x:f>"26. "&amp;'Ancestors'!D31&amp;IF('Ancestors'!E31="","",CHAR(10)&amp;'Ancestors'!E31)</x:f>
        <x:v>26. Unknown</x:v>
      </x:c>
      <x:c r="R38" s="45"/>
      <x:c r="S38" s="46"/>
    </x:row>
    <x:row r="39" ht="25" customHeight="1">
      <x:c r="A39" s="2"/>
      <x:c r="B39" s="2"/>
      <x:c r="C39" s="2"/>
      <x:c r="D39" s="50"/>
      <x:c r="E39" s="2"/>
      <x:c r="F39" s="2"/>
      <x:c r="G39" s="2"/>
      <x:c r="H39" s="50"/>
      <x:c r="I39" s="2"/>
      <x:c r="J39" s="2"/>
      <x:c r="K39" s="2"/>
      <x:c r="L39" s="50"/>
      <x:c r="M39" s="2"/>
      <x:c r="N39" s="2"/>
      <x:c r="O39" s="2"/>
      <x:c r="P39" s="50"/>
      <x:c r="Q39" s="47"/>
      <x:c r="R39" s="48"/>
      <x:c r="S39" s="49"/>
    </x:row>
    <x:row r="40" ht="25" customHeight="1">
      <x:c r="A40" s="2"/>
      <x:c r="B40" s="2"/>
      <x:c r="C40" s="2"/>
      <x:c r="D40" s="50"/>
      <x:c r="E40" s="2"/>
      <x:c r="F40" s="2"/>
      <x:c r="G40" s="2"/>
      <x:c r="H40" s="50"/>
      <x:c r="I40" s="2"/>
      <x:c r="J40" s="2"/>
      <x:c r="K40" s="2"/>
      <x:c r="L40" s="50"/>
      <x:c r="M40" s="44" t="str">
        <x:f>"13. "&amp;'Ancestors'!D18&amp;IF('Ancestors'!E18="","",CHAR(10)&amp;'Ancestors'!E18)</x:f>
        <x:v>13. Unknown</x:v>
      </x:c>
      <x:c r="N40" s="45"/>
      <x:c r="O40" s="46"/>
      <x:c r="P40" s="50"/>
      <x:c r="Q40" s="2"/>
      <x:c r="R40" s="2"/>
      <x:c r="S40" s="2"/>
    </x:row>
    <x:row r="41" ht="25" customHeight="1">
      <x:c r="A41" s="2"/>
      <x:c r="B41" s="2"/>
      <x:c r="C41" s="2"/>
      <x:c r="D41" s="50"/>
      <x:c r="E41" s="2"/>
      <x:c r="F41" s="2"/>
      <x:c r="G41" s="2"/>
      <x:c r="H41" s="50"/>
      <x:c r="I41" s="2"/>
      <x:c r="J41" s="2"/>
      <x:c r="K41" s="2"/>
      <x:c r="L41" s="50"/>
      <x:c r="M41" s="47"/>
      <x:c r="N41" s="48"/>
      <x:c r="O41" s="49"/>
      <x:c r="P41" s="50"/>
      <x:c r="Q41" s="44" t="str">
        <x:f>"27. "&amp;'Ancestors'!D32&amp;IF('Ancestors'!E32="","",CHAR(10)&amp;'Ancestors'!E32)</x:f>
        <x:v>27. Unknown</x:v>
      </x:c>
      <x:c r="R41" s="45"/>
      <x:c r="S41" s="46"/>
    </x:row>
    <x:row r="42" ht="25" customHeight="1">
      <x:c r="A42" s="2"/>
      <x:c r="B42" s="2"/>
      <x:c r="C42" s="2"/>
      <x:c r="D42" s="50"/>
      <x:c r="E42" s="2"/>
      <x:c r="F42" s="2"/>
      <x:c r="G42" s="2"/>
      <x:c r="H42" s="50"/>
      <x:c r="I42" s="2"/>
      <x:c r="J42" s="2"/>
      <x:c r="K42" s="2"/>
      <x:c r="L42" s="2"/>
      <x:c r="M42" s="2"/>
      <x:c r="N42" s="2"/>
      <x:c r="O42" s="2"/>
      <x:c r="P42" s="50"/>
      <x:c r="Q42" s="47"/>
      <x:c r="R42" s="48"/>
      <x:c r="S42" s="49"/>
    </x:row>
    <x:row r="43" ht="25" customHeight="1">
      <x:c r="A43" s="2"/>
      <x:c r="B43" s="2"/>
      <x:c r="C43" s="2"/>
      <x:c r="D43" s="50"/>
      <x:c r="E43" s="44" t="str">
        <x:f>"3. "&amp;'Ancestors'!D8&amp;IF('Ancestors'!E8="","",CHAR(10)&amp;'Ancestors'!E8)</x:f>
        <x:v>3. Unknown</x:v>
      </x:c>
      <x:c r="F43" s="45"/>
      <x:c r="G43" s="46"/>
      <x:c r="H43" s="50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</x:row>
    <x:row r="44" ht="25" customHeight="1">
      <x:c r="A44" s="2"/>
      <x:c r="B44" s="2"/>
      <x:c r="C44" s="2"/>
      <x:c r="D44" s="50"/>
      <x:c r="E44" s="47"/>
      <x:c r="F44" s="48"/>
      <x:c r="G44" s="49"/>
      <x:c r="H44" s="50"/>
      <x:c r="I44" s="2"/>
      <x:c r="J44" s="2"/>
      <x:c r="K44" s="2"/>
      <x:c r="L44" s="2"/>
      <x:c r="M44" s="2"/>
      <x:c r="N44" s="2"/>
      <x:c r="O44" s="2"/>
      <x:c r="P44" s="2"/>
      <x:c r="Q44" s="44" t="str">
        <x:f>"28. "&amp;'Ancestors'!D33&amp;IF('Ancestors'!E33="","",CHAR(10)&amp;'Ancestors'!E33)</x:f>
        <x:v>28. Unknown</x:v>
      </x:c>
      <x:c r="R44" s="45"/>
      <x:c r="S44" s="46"/>
    </x:row>
    <x:row r="45" ht="25" customHeight="1">
      <x:c r="A45" s="2"/>
      <x:c r="B45" s="2"/>
      <x:c r="C45" s="2"/>
      <x:c r="D45" s="2"/>
      <x:c r="E45" s="2"/>
      <x:c r="F45" s="2"/>
      <x:c r="G45" s="2"/>
      <x:c r="H45" s="50"/>
      <x:c r="I45" s="2"/>
      <x:c r="J45" s="2"/>
      <x:c r="K45" s="2"/>
      <x:c r="L45" s="2"/>
      <x:c r="M45" s="2"/>
      <x:c r="N45" s="2"/>
      <x:c r="O45" s="2"/>
      <x:c r="P45" s="50"/>
      <x:c r="Q45" s="47"/>
      <x:c r="R45" s="48"/>
      <x:c r="S45" s="49"/>
    </x:row>
    <x:row r="46" ht="25" customHeight="1">
      <x:c r="A46" s="2"/>
      <x:c r="B46" s="2"/>
      <x:c r="C46" s="2"/>
      <x:c r="D46" s="2"/>
      <x:c r="E46" s="2"/>
      <x:c r="F46" s="2"/>
      <x:c r="G46" s="2"/>
      <x:c r="H46" s="50"/>
      <x:c r="I46" s="2"/>
      <x:c r="J46" s="2"/>
      <x:c r="K46" s="2"/>
      <x:c r="L46" s="2"/>
      <x:c r="M46" s="44" t="str">
        <x:f>"14. "&amp;'Ancestors'!D19&amp;IF('Ancestors'!E19="","",CHAR(10)&amp;'Ancestors'!E19)</x:f>
        <x:v>14. Unknown</x:v>
      </x:c>
      <x:c r="N46" s="45"/>
      <x:c r="O46" s="46"/>
      <x:c r="P46" s="50"/>
      <x:c r="Q46" s="2"/>
      <x:c r="R46" s="2"/>
      <x:c r="S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50"/>
      <x:c r="I47" s="2"/>
      <x:c r="J47" s="2"/>
      <x:c r="K47" s="2"/>
      <x:c r="L47" s="50"/>
      <x:c r="M47" s="47"/>
      <x:c r="N47" s="48"/>
      <x:c r="O47" s="49"/>
      <x:c r="P47" s="50"/>
      <x:c r="Q47" s="44" t="str">
        <x:f>"29. "&amp;'Ancestors'!D34&amp;IF('Ancestors'!E34="","",CHAR(10)&amp;'Ancestors'!E34)</x:f>
        <x:v>29. Unknown</x:v>
      </x:c>
      <x:c r="R47" s="45"/>
      <x:c r="S47" s="46"/>
    </x:row>
    <x:row r="48" ht="25" customHeight="1">
      <x:c r="A48" s="2"/>
      <x:c r="B48" s="2"/>
      <x:c r="C48" s="2"/>
      <x:c r="D48" s="2"/>
      <x:c r="E48" s="2"/>
      <x:c r="F48" s="2"/>
      <x:c r="G48" s="2"/>
      <x:c r="H48" s="50"/>
      <x:c r="I48" s="2"/>
      <x:c r="J48" s="2"/>
      <x:c r="K48" s="2"/>
      <x:c r="L48" s="50"/>
      <x:c r="M48" s="2"/>
      <x:c r="N48" s="2"/>
      <x:c r="O48" s="2"/>
      <x:c r="P48" s="50"/>
      <x:c r="Q48" s="47"/>
      <x:c r="R48" s="48"/>
      <x:c r="S48" s="49"/>
    </x:row>
    <x:row r="49" ht="25" customHeight="1">
      <x:c r="A49" s="2"/>
      <x:c r="B49" s="2"/>
      <x:c r="C49" s="2"/>
      <x:c r="D49" s="2"/>
      <x:c r="E49" s="2"/>
      <x:c r="F49" s="2"/>
      <x:c r="G49" s="2"/>
      <x:c r="H49" s="50"/>
      <x:c r="I49" s="44" t="str">
        <x:f>"7. "&amp;'Ancestors'!D12&amp;IF('Ancestors'!E12="","",CHAR(10)&amp;'Ancestors'!E12)</x:f>
        <x:v>7. Unknown</x:v>
      </x:c>
      <x:c r="J49" s="45"/>
      <x:c r="K49" s="46"/>
      <x:c r="L49" s="50"/>
      <x:c r="M49" s="2"/>
      <x:c r="N49" s="2"/>
      <x:c r="O49" s="2"/>
      <x:c r="P49" s="2"/>
      <x:c r="Q49" s="2"/>
      <x:c r="R49" s="2"/>
      <x:c r="S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50"/>
      <x:c r="I50" s="47"/>
      <x:c r="J50" s="48"/>
      <x:c r="K50" s="49"/>
      <x:c r="L50" s="50"/>
      <x:c r="M50" s="2"/>
      <x:c r="N50" s="2"/>
      <x:c r="O50" s="2"/>
      <x:c r="P50" s="2"/>
      <x:c r="Q50" s="44" t="str">
        <x:f>"30. "&amp;'Ancestors'!D35&amp;IF('Ancestors'!E35="","",CHAR(10)&amp;'Ancestors'!E35)</x:f>
        <x:v>30. Unknown</x:v>
      </x:c>
      <x:c r="R50" s="45"/>
      <x:c r="S50" s="46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50"/>
      <x:c r="M51" s="2"/>
      <x:c r="N51" s="2"/>
      <x:c r="O51" s="2"/>
      <x:c r="P51" s="50"/>
      <x:c r="Q51" s="47"/>
      <x:c r="R51" s="48"/>
      <x:c r="S51" s="49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50"/>
      <x:c r="M52" s="44" t="str">
        <x:f>"15. "&amp;'Ancestors'!D20&amp;IF('Ancestors'!E20="","",CHAR(10)&amp;'Ancestors'!E20)</x:f>
        <x:v>15. Unknown</x:v>
      </x:c>
      <x:c r="N52" s="45"/>
      <x:c r="O52" s="46"/>
      <x:c r="P52" s="50"/>
      <x:c r="Q52" s="2"/>
      <x:c r="R52" s="2"/>
      <x:c r="S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50"/>
      <x:c r="M53" s="47"/>
      <x:c r="N53" s="48"/>
      <x:c r="O53" s="49"/>
      <x:c r="P53" s="50"/>
      <x:c r="Q53" s="44" t="str">
        <x:f>"31. "&amp;'Ancestors'!D36&amp;IF('Ancestors'!E36="","",CHAR(10)&amp;'Ancestors'!E36)</x:f>
        <x:v>31. Unknown</x:v>
      </x:c>
      <x:c r="R53" s="45"/>
      <x:c r="S53" s="46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50"/>
      <x:c r="Q54" s="47"/>
      <x:c r="R54" s="48"/>
      <x:c r="S54" s="49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</x:row>
  </x:sheetData>
  <x:mergeCells>
    <x:mergeCell ref="A4:S4"/>
    <x:mergeCell ref="A31:C32"/>
    <x:mergeCell ref="E19:G20"/>
    <x:mergeCell ref="E43:G44"/>
    <x:mergeCell ref="I13:K14"/>
    <x:mergeCell ref="I25:K26"/>
    <x:mergeCell ref="I37:K38"/>
    <x:mergeCell ref="I49:K50"/>
    <x:mergeCell ref="M10:O11"/>
    <x:mergeCell ref="M16:O17"/>
    <x:mergeCell ref="M22:O23"/>
    <x:mergeCell ref="M28:O29"/>
    <x:mergeCell ref="M34:O35"/>
    <x:mergeCell ref="M40:O41"/>
    <x:mergeCell ref="M46:O47"/>
    <x:mergeCell ref="M52:O53"/>
    <x:mergeCell ref="Q8:S9"/>
    <x:mergeCell ref="Q11:S12"/>
    <x:mergeCell ref="Q14:S15"/>
    <x:mergeCell ref="Q17:S18"/>
    <x:mergeCell ref="Q20:S21"/>
    <x:mergeCell ref="Q23:S24"/>
    <x:mergeCell ref="Q26:S27"/>
    <x:mergeCell ref="Q29:S30"/>
    <x:mergeCell ref="Q32:S33"/>
    <x:mergeCell ref="Q35:S36"/>
    <x:mergeCell ref="Q38:S39"/>
    <x:mergeCell ref="Q41:S42"/>
    <x:mergeCell ref="Q44:S45"/>
    <x:mergeCell ref="Q47:S48"/>
    <x:mergeCell ref="Q50:S51"/>
    <x:mergeCell ref="Q53:S5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14D3B"/>
  </x:sheetPr>
  <x:sheetViews>
    <x:sheetView showGridLines="0" workbookViewId="0"/>
  </x:sheetViews>
  <x:sheetFormatPr defaultRowHeight="15"/>
  <x:cols>
    <x:col min="1" max="1" width="4" hidden="0" customWidth="1"/>
    <x:col min="2" max="2" width="4" hidden="0" customWidth="1"/>
    <x:col min="3" max="3" width="4" hidden="0" customWidth="1"/>
    <x:col min="4" max="4" width="4" hidden="0" customWidth="1"/>
    <x:col min="5" max="5" width="4" hidden="0" customWidth="1"/>
    <x:col min="6" max="6" width="4" hidden="0" customWidth="1"/>
    <x:col min="7" max="7" width="4" hidden="0" customWidth="1"/>
    <x:col min="8" max="8" width="4" hidden="0" customWidth="1"/>
    <x:col min="9" max="9" width="4" hidden="0" customWidth="1"/>
    <x:col min="10" max="10" width="4" hidden="0" customWidth="1"/>
    <x:col min="11" max="11" width="4" hidden="0" customWidth="1"/>
    <x:col min="12" max="12" width="4" hidden="0" customWidth="1"/>
    <x:col min="13" max="13" width="4" hidden="0" customWidth="1"/>
    <x:col min="14" max="14" width="4" hidden="0" customWidth="1"/>
    <x:col min="15" max="15" width="4" hidden="0" customWidth="1"/>
    <x:col min="16" max="16" width="4" hidden="0" customWidth="1"/>
    <x:col min="17" max="17" width="4" hidden="0" customWidth="1"/>
    <x:col min="18" max="18" width="4" hidden="0" customWidth="1"/>
    <x:col min="19" max="19" width="4" hidden="0" customWidth="1"/>
    <x:col min="20" max="20" width="4" hidden="0" customWidth="1"/>
    <x:col min="21" max="21" width="4" hidden="0" customWidth="1"/>
    <x:col min="22" max="22" width="4" hidden="0" customWidth="1"/>
    <x:col min="23" max="23" width="4" hidden="0" customWidth="1"/>
    <x:col min="24" max="24" width="4" hidden="0" customWidth="1"/>
    <x:col min="25" max="25" width="4" hidden="0" customWidth="1"/>
    <x:col min="26" max="26" width="4" hidden="0" customWidth="1"/>
    <x:col min="27" max="27" width="4" hidden="0" customWidth="1"/>
    <x:col min="28" max="28" width="4" hidden="0" customWidth="1"/>
    <x:col min="29" max="29" width="4" hidden="0" customWidth="1"/>
    <x:col min="30" max="30" width="4" hidden="0" customWidth="1"/>
    <x:col min="31" max="31" width="4" hidden="0" customWidth="1"/>
    <x:col min="32" max="32" width="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</x:row>
    <x:row r="2" ht="24" customHeight="1">
      <x:c r="A2" s="3" t="str">
        <x:v>Ancestor fan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</x:row>
    <x:row r="4" ht="24" customHeight="1">
      <x:c r="A4" s="2" t="str">
        <x:v>Four generations in a fan-style arrangement. Inner cards lead to the two adjacent outer cards.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44" t="str">
        <x:f>"11. "&amp;'Ancestors'!D16&amp;IF('Ancestors'!E16="","",CHAR(10)&amp;'Ancestors'!E16)</x:f>
        <x:v>11. Unknown</x:v>
      </x:c>
      <x:c r="L9" s="45"/>
      <x:c r="M9" s="45"/>
      <x:c r="N9" s="45"/>
      <x:c r="O9" s="46"/>
      <x:c r="P9" s="2"/>
      <x:c r="Q9" s="44" t="str">
        <x:f>"12. "&amp;'Ancestors'!D17&amp;IF('Ancestors'!E17="","",CHAR(10)&amp;'Ancestors'!E17)</x:f>
        <x:v>12. Unknown</x:v>
      </x:c>
      <x:c r="R9" s="45"/>
      <x:c r="S9" s="45"/>
      <x:c r="T9" s="45"/>
      <x:c r="U9" s="46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56"/>
      <x:c r="L10" s="57"/>
      <x:c r="M10" s="57"/>
      <x:c r="N10" s="57"/>
      <x:c r="O10" s="58"/>
      <x:c r="P10" s="2"/>
      <x:c r="Q10" s="56"/>
      <x:c r="R10" s="57"/>
      <x:c r="S10" s="57"/>
      <x:c r="T10" s="57"/>
      <x:c r="U10" s="58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47"/>
      <x:c r="L11" s="48"/>
      <x:c r="M11" s="48"/>
      <x:c r="N11" s="48"/>
      <x:c r="O11" s="49"/>
      <x:c r="P11" s="2"/>
      <x:c r="Q11" s="47"/>
      <x:c r="R11" s="48"/>
      <x:c r="S11" s="48"/>
      <x:c r="T11" s="48"/>
      <x:c r="U11" s="49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</x:row>
    <x:row r="12" ht="24" customHeight="1">
      <x:c r="A12" s="2"/>
      <x:c r="B12" s="2"/>
      <x:c r="C12" s="2"/>
      <x:c r="D12" s="2"/>
      <x:c r="E12" s="2"/>
      <x:c r="F12" s="2"/>
      <x:c r="G12" s="44" t="str">
        <x:f>"10. "&amp;'Ancestors'!D15&amp;IF('Ancestors'!E15="","",CHAR(10)&amp;'Ancestors'!E15)</x:f>
        <x:v>10. Unknown</x:v>
      </x:c>
      <x:c r="H12" s="45"/>
      <x:c r="I12" s="45"/>
      <x:c r="J12" s="45"/>
      <x:c r="K12" s="46"/>
      <x:c r="L12" s="2"/>
      <x:c r="M12" s="2"/>
      <x:c r="N12" s="2"/>
      <x:c r="O12" s="2"/>
      <x:c r="P12" s="2"/>
      <x:c r="Q12" s="2"/>
      <x:c r="R12" s="2"/>
      <x:c r="S12" s="2"/>
      <x:c r="T12" s="2"/>
      <x:c r="U12" s="44" t="str">
        <x:f>"13. "&amp;'Ancestors'!D18&amp;IF('Ancestors'!E18="","",CHAR(10)&amp;'Ancestors'!E18)</x:f>
        <x:v>13. Unknown</x:v>
      </x:c>
      <x:c r="V12" s="45"/>
      <x:c r="W12" s="45"/>
      <x:c r="X12" s="45"/>
      <x:c r="Y12" s="46"/>
      <x:c r="Z12" s="2"/>
      <x:c r="AA12" s="2"/>
      <x:c r="AB12" s="2"/>
      <x:c r="AC12" s="2"/>
      <x:c r="AD12" s="2"/>
      <x:c r="AE12" s="2"/>
      <x:c r="AF12" s="2"/>
    </x:row>
    <x:row r="13" ht="24" customHeight="1">
      <x:c r="A13" s="2"/>
      <x:c r="B13" s="2"/>
      <x:c r="C13" s="2"/>
      <x:c r="D13" s="2"/>
      <x:c r="E13" s="2"/>
      <x:c r="F13" s="2"/>
      <x:c r="G13" s="56"/>
      <x:c r="H13" s="57"/>
      <x:c r="I13" s="57"/>
      <x:c r="J13" s="57"/>
      <x:c r="K13" s="58"/>
      <x:c r="L13" s="2"/>
      <x:c r="M13" s="2"/>
      <x:c r="N13" s="2"/>
      <x:c r="O13" s="2"/>
      <x:c r="P13" s="2"/>
      <x:c r="Q13" s="2"/>
      <x:c r="R13" s="2"/>
      <x:c r="S13" s="2"/>
      <x:c r="T13" s="2"/>
      <x:c r="U13" s="56"/>
      <x:c r="V13" s="57"/>
      <x:c r="W13" s="57"/>
      <x:c r="X13" s="57"/>
      <x:c r="Y13" s="58"/>
      <x:c r="Z13" s="2"/>
      <x:c r="AA13" s="2"/>
      <x:c r="AB13" s="2"/>
      <x:c r="AC13" s="2"/>
      <x:c r="AD13" s="2"/>
      <x:c r="AE13" s="2"/>
      <x:c r="AF13" s="2"/>
    </x:row>
    <x:row r="14" ht="24" customHeight="1">
      <x:c r="A14" s="2"/>
      <x:c r="B14" s="2"/>
      <x:c r="C14" s="2"/>
      <x:c r="D14" s="2"/>
      <x:c r="E14" s="2"/>
      <x:c r="F14" s="2"/>
      <x:c r="G14" s="47"/>
      <x:c r="H14" s="48"/>
      <x:c r="I14" s="48"/>
      <x:c r="J14" s="48"/>
      <x:c r="K14" s="49"/>
      <x:c r="L14" s="2"/>
      <x:c r="M14" s="2"/>
      <x:c r="N14" s="2"/>
      <x:c r="O14" s="2"/>
      <x:c r="P14" s="2"/>
      <x:c r="Q14" s="2"/>
      <x:c r="R14" s="2"/>
      <x:c r="S14" s="2"/>
      <x:c r="T14" s="2"/>
      <x:c r="U14" s="47"/>
      <x:c r="V14" s="48"/>
      <x:c r="W14" s="48"/>
      <x:c r="X14" s="48"/>
      <x:c r="Y14" s="49"/>
      <x:c r="Z14" s="2"/>
      <x:c r="AA14" s="2"/>
      <x:c r="AB14" s="2"/>
      <x:c r="AC14" s="2"/>
      <x:c r="AD14" s="2"/>
      <x:c r="AE14" s="2"/>
      <x:c r="AF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44" t="str">
        <x:f>"5. "&amp;'Ancestors'!D10&amp;IF('Ancestors'!E10="","",CHAR(10)&amp;'Ancestors'!E10)</x:f>
        <x:v>5. Unknown</x:v>
      </x:c>
      <x:c r="L17" s="45"/>
      <x:c r="M17" s="45"/>
      <x:c r="N17" s="45"/>
      <x:c r="O17" s="46"/>
      <x:c r="P17" s="2"/>
      <x:c r="Q17" s="44" t="str">
        <x:f>"6. "&amp;'Ancestors'!D11&amp;IF('Ancestors'!E11="","",CHAR(10)&amp;'Ancestors'!E11)</x:f>
        <x:v>6. Unknown</x:v>
      </x:c>
      <x:c r="R17" s="45"/>
      <x:c r="S17" s="45"/>
      <x:c r="T17" s="45"/>
      <x:c r="U17" s="46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</x:row>
    <x:row r="18" ht="24" customHeight="1">
      <x:c r="A18" s="2"/>
      <x:c r="B18" s="2"/>
      <x:c r="C18" s="44" t="str">
        <x:f>"9. "&amp;'Ancestors'!D14&amp;IF('Ancestors'!E14="","",CHAR(10)&amp;'Ancestors'!E14)</x:f>
        <x:v>9. Unknown</x:v>
      </x:c>
      <x:c r="D18" s="45"/>
      <x:c r="E18" s="45"/>
      <x:c r="F18" s="45"/>
      <x:c r="G18" s="46"/>
      <x:c r="H18" s="2"/>
      <x:c r="I18" s="2"/>
      <x:c r="J18" s="2"/>
      <x:c r="K18" s="56"/>
      <x:c r="L18" s="57"/>
      <x:c r="M18" s="57"/>
      <x:c r="N18" s="57"/>
      <x:c r="O18" s="58"/>
      <x:c r="P18" s="2"/>
      <x:c r="Q18" s="56"/>
      <x:c r="R18" s="57"/>
      <x:c r="S18" s="57"/>
      <x:c r="T18" s="57"/>
      <x:c r="U18" s="58"/>
      <x:c r="V18" s="2"/>
      <x:c r="W18" s="2"/>
      <x:c r="X18" s="2"/>
      <x:c r="Y18" s="44" t="str">
        <x:f>"14. "&amp;'Ancestors'!D19&amp;IF('Ancestors'!E19="","",CHAR(10)&amp;'Ancestors'!E19)</x:f>
        <x:v>14. Unknown</x:v>
      </x:c>
      <x:c r="Z18" s="45"/>
      <x:c r="AA18" s="45"/>
      <x:c r="AB18" s="45"/>
      <x:c r="AC18" s="46"/>
      <x:c r="AD18" s="2"/>
      <x:c r="AE18" s="2"/>
      <x:c r="AF18" s="2"/>
    </x:row>
    <x:row r="19" ht="24" customHeight="1">
      <x:c r="A19" s="2"/>
      <x:c r="B19" s="2"/>
      <x:c r="C19" s="56"/>
      <x:c r="D19" s="57"/>
      <x:c r="E19" s="57"/>
      <x:c r="F19" s="57"/>
      <x:c r="G19" s="58"/>
      <x:c r="H19" s="2"/>
      <x:c r="I19" s="2"/>
      <x:c r="J19" s="2"/>
      <x:c r="K19" s="47"/>
      <x:c r="L19" s="48"/>
      <x:c r="M19" s="48"/>
      <x:c r="N19" s="48"/>
      <x:c r="O19" s="49"/>
      <x:c r="P19" s="2"/>
      <x:c r="Q19" s="47"/>
      <x:c r="R19" s="48"/>
      <x:c r="S19" s="48"/>
      <x:c r="T19" s="48"/>
      <x:c r="U19" s="49"/>
      <x:c r="V19" s="2"/>
      <x:c r="W19" s="2"/>
      <x:c r="X19" s="2"/>
      <x:c r="Y19" s="56"/>
      <x:c r="Z19" s="57"/>
      <x:c r="AA19" s="57"/>
      <x:c r="AB19" s="57"/>
      <x:c r="AC19" s="58"/>
      <x:c r="AD19" s="2"/>
      <x:c r="AE19" s="2"/>
      <x:c r="AF19" s="2"/>
    </x:row>
    <x:row r="20" ht="24" customHeight="1">
      <x:c r="A20" s="2"/>
      <x:c r="B20" s="2"/>
      <x:c r="C20" s="47"/>
      <x:c r="D20" s="48"/>
      <x:c r="E20" s="48"/>
      <x:c r="F20" s="48"/>
      <x:c r="G20" s="49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47"/>
      <x:c r="Z20" s="48"/>
      <x:c r="AA20" s="48"/>
      <x:c r="AB20" s="48"/>
      <x:c r="AC20" s="49"/>
      <x:c r="AD20" s="2"/>
      <x:c r="AE20" s="2"/>
      <x:c r="AF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</x:row>
    <x:row r="24" ht="24" customHeight="1">
      <x:c r="A24" s="2"/>
      <x:c r="B24" s="2"/>
      <x:c r="C24" s="2"/>
      <x:c r="D24" s="2"/>
      <x:c r="E24" s="2"/>
      <x:c r="F24" s="44" t="str">
        <x:f>"4. "&amp;'Ancestors'!D9&amp;IF('Ancestors'!E9="","",CHAR(10)&amp;'Ancestors'!E9)</x:f>
        <x:v>4. Unknown</x:v>
      </x:c>
      <x:c r="G24" s="45"/>
      <x:c r="H24" s="45"/>
      <x:c r="I24" s="45"/>
      <x:c r="J24" s="46"/>
      <x:c r="K24" s="44" t="str">
        <x:f>"2. "&amp;'Ancestors'!D7&amp;IF('Ancestors'!E7="","",CHAR(10)&amp;'Ancestors'!E7)</x:f>
        <x:v>2. Unknown</x:v>
      </x:c>
      <x:c r="L24" s="45"/>
      <x:c r="M24" s="45"/>
      <x:c r="N24" s="45"/>
      <x:c r="O24" s="46"/>
      <x:c r="P24" s="2"/>
      <x:c r="Q24" s="44" t="str">
        <x:f>"3. "&amp;'Ancestors'!D8&amp;IF('Ancestors'!E8="","",CHAR(10)&amp;'Ancestors'!E8)</x:f>
        <x:v>3. Unknown</x:v>
      </x:c>
      <x:c r="R24" s="45"/>
      <x:c r="S24" s="45"/>
      <x:c r="T24" s="45"/>
      <x:c r="U24" s="46"/>
      <x:c r="V24" s="44" t="str">
        <x:f>"7. "&amp;'Ancestors'!D12&amp;IF('Ancestors'!E12="","",CHAR(10)&amp;'Ancestors'!E12)</x:f>
        <x:v>7. Unknown</x:v>
      </x:c>
      <x:c r="W24" s="45"/>
      <x:c r="X24" s="45"/>
      <x:c r="Y24" s="45"/>
      <x:c r="Z24" s="46"/>
      <x:c r="AA24" s="2"/>
      <x:c r="AB24" s="2"/>
      <x:c r="AC24" s="2"/>
      <x:c r="AD24" s="2"/>
      <x:c r="AE24" s="2"/>
      <x:c r="AF24" s="2"/>
    </x:row>
    <x:row r="25" ht="24" customHeight="1">
      <x:c r="A25" s="44" t="str">
        <x:f>"8. "&amp;'Ancestors'!D13&amp;IF('Ancestors'!E13="","",CHAR(10)&amp;'Ancestors'!E13)</x:f>
        <x:v>8. Unknown</x:v>
      </x:c>
      <x:c r="B25" s="45"/>
      <x:c r="C25" s="45"/>
      <x:c r="D25" s="45"/>
      <x:c r="E25" s="46"/>
      <x:c r="F25" s="56"/>
      <x:c r="G25" s="57"/>
      <x:c r="H25" s="57"/>
      <x:c r="I25" s="57"/>
      <x:c r="J25" s="58"/>
      <x:c r="K25" s="56"/>
      <x:c r="L25" s="57"/>
      <x:c r="M25" s="57"/>
      <x:c r="N25" s="57"/>
      <x:c r="O25" s="58"/>
      <x:c r="P25" s="2"/>
      <x:c r="Q25" s="56"/>
      <x:c r="R25" s="57"/>
      <x:c r="S25" s="57"/>
      <x:c r="T25" s="57"/>
      <x:c r="U25" s="58"/>
      <x:c r="V25" s="56"/>
      <x:c r="W25" s="57"/>
      <x:c r="X25" s="57"/>
      <x:c r="Y25" s="57"/>
      <x:c r="Z25" s="58"/>
      <x:c r="AA25" s="44" t="str">
        <x:f>"15. "&amp;'Ancestors'!D20&amp;IF('Ancestors'!E20="","",CHAR(10)&amp;'Ancestors'!E20)</x:f>
        <x:v>15. Unknown</x:v>
      </x:c>
      <x:c r="AB25" s="45"/>
      <x:c r="AC25" s="45"/>
      <x:c r="AD25" s="45"/>
      <x:c r="AE25" s="46"/>
      <x:c r="AF25" s="2"/>
    </x:row>
    <x:row r="26" ht="24" customHeight="1">
      <x:c r="A26" s="56"/>
      <x:c r="B26" s="57"/>
      <x:c r="C26" s="57"/>
      <x:c r="D26" s="57"/>
      <x:c r="E26" s="58"/>
      <x:c r="F26" s="47"/>
      <x:c r="G26" s="48"/>
      <x:c r="H26" s="48"/>
      <x:c r="I26" s="48"/>
      <x:c r="J26" s="49"/>
      <x:c r="K26" s="47"/>
      <x:c r="L26" s="48"/>
      <x:c r="M26" s="48"/>
      <x:c r="N26" s="48"/>
      <x:c r="O26" s="49"/>
      <x:c r="P26" s="2"/>
      <x:c r="Q26" s="47"/>
      <x:c r="R26" s="48"/>
      <x:c r="S26" s="48"/>
      <x:c r="T26" s="48"/>
      <x:c r="U26" s="49"/>
      <x:c r="V26" s="47"/>
      <x:c r="W26" s="48"/>
      <x:c r="X26" s="48"/>
      <x:c r="Y26" s="48"/>
      <x:c r="Z26" s="49"/>
      <x:c r="AA26" s="56"/>
      <x:c r="AB26" s="57"/>
      <x:c r="AC26" s="57"/>
      <x:c r="AD26" s="57"/>
      <x:c r="AE26" s="58"/>
      <x:c r="AF26" s="2"/>
    </x:row>
    <x:row r="27" ht="24" customHeight="1">
      <x:c r="A27" s="47"/>
      <x:c r="B27" s="48"/>
      <x:c r="C27" s="48"/>
      <x:c r="D27" s="48"/>
      <x:c r="E27" s="49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47"/>
      <x:c r="AB27" s="48"/>
      <x:c r="AC27" s="48"/>
      <x:c r="AD27" s="48"/>
      <x:c r="AE27" s="49"/>
      <x:c r="AF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5" t="str">
        <x:f>"1. "&amp;'Ancestors'!D6&amp;IF('Ancestors'!E6="","",CHAR(10)&amp;'Ancestors'!E6)</x:f>
        <x:v>1. Unknown</x:v>
      </x:c>
      <x:c r="O29" s="26"/>
      <x:c r="P29" s="26"/>
      <x:c r="Q29" s="26"/>
      <x:c r="R29" s="27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63"/>
      <x:c r="O30" s="64"/>
      <x:c r="P30" s="64"/>
      <x:c r="Q30" s="64"/>
      <x:c r="R30" s="65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8"/>
      <x:c r="O31" s="29"/>
      <x:c r="P31" s="29"/>
      <x:c r="Q31" s="29"/>
      <x:c r="R31" s="30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</x:row>
  </x:sheetData>
  <x:mergeCells>
    <x:mergeCell ref="A4:AF5"/>
    <x:mergeCell ref="A25:E27"/>
    <x:mergeCell ref="C18:G20"/>
    <x:mergeCell ref="G12:K14"/>
    <x:mergeCell ref="K9:O11"/>
    <x:mergeCell ref="Q9:U11"/>
    <x:mergeCell ref="U12:Y14"/>
    <x:mergeCell ref="Y18:AC20"/>
    <x:mergeCell ref="AA25:AE27"/>
    <x:mergeCell ref="F24:J26"/>
    <x:mergeCell ref="K17:O19"/>
    <x:mergeCell ref="Q17:U19"/>
    <x:mergeCell ref="V24:Z26"/>
    <x:mergeCell ref="K24:O26"/>
    <x:mergeCell ref="Q24:U26"/>
    <x:mergeCell ref="N29:R3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14D3B"/>
  </x:sheetPr>
  <x:sheetViews>
    <x:sheetView showGridLines="0" workbookViewId="0"/>
  </x:sheetViews>
  <x:sheetFormatPr defaultRowHeight="15"/>
  <x:cols>
    <x:col min="1" max="1" width="22" hidden="0" customWidth="1"/>
    <x:col min="2" max="2" width="28" hidden="0" customWidth="1"/>
    <x:col min="3" max="3" width="28" hidden="0" customWidth="1"/>
    <x:col min="4" max="4" width="28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Family group sheet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Selected family</x:v>
      </x:c>
      <x:c r="B4" s="2"/>
      <x:c r="C4" s="2" t="str">
        <x:f>'Start'!D5&amp;""</x:f>
      </x:c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2" t="str">
        <x:v>Parent 1</x:v>
      </x:c>
      <x:c r="B6" s="2"/>
      <x:c r="C6" s="2" t="str">
        <x:f>IF('Start'!$D$5="","",IF(COUNTIFS('Families'!$A$6:$A$305,'Start'!$D$5)=1,INDEX('Families'!$I$6:$I$305,MATCH('Start'!$D$5,'Families'!$A$6:$A$305,0))&amp;"","[Check ID]"))</x:f>
      </x:c>
      <x:c r="D6" s="2"/>
      <x:c r="E6" s="2"/>
      <x:c r="F6" s="2"/>
      <x:c r="G6" s="2"/>
    </x:row>
    <x:row r="7" ht="25" customHeight="1">
      <x:c r="A7" s="2" t="str">
        <x:v>Parent 2</x:v>
      </x:c>
      <x:c r="B7" s="2"/>
      <x:c r="C7" s="2" t="str">
        <x:f>IF('Start'!$D$5="","",IF(COUNTIFS('Families'!$A$6:$A$305,'Start'!$D$5)=1,INDEX('Families'!$J$6:$J$305,MATCH('Start'!$D$5,'Families'!$A$6:$A$305,0))&amp;"","[Check ID]"))</x:f>
      </x:c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25" customHeight="1">
      <x:c r="A9" s="2" t="str">
        <x:v>Child links</x:v>
      </x:c>
      <x:c r="B9" s="2" t="str">
        <x:f>IF('Start'!D5="","",COUNTIFS('Parent links'!$B$6:$B$755,'Start'!D5))</x:f>
      </x:c>
      <x:c r="C9" s="2" t="str">
        <x:f>IF(B9&gt;40,"More than 40 links: review Parent links for the rest.","Up to 40 links shown below.")</x:f>
        <x:v>Up to 40 links shown below.</x:v>
      </x:c>
      <x:c r="D9" s="2"/>
      <x:c r="E9" s="2"/>
      <x:c r="F9" s="2"/>
      <x:c r="G9" s="2"/>
    </x:row>
    <x:row r="10" ht="25" customHeight="1">
      <x:c r="A10" s="2"/>
      <x:c r="B10" s="2"/>
      <x:c r="C10" s="2"/>
      <x:c r="D10" s="2"/>
      <x:c r="E10" s="2"/>
      <x:c r="F10" s="2"/>
      <x:c r="G10" s="2"/>
    </x:row>
    <x:row r="11" ht="25" customHeight="1">
      <x:c r="A11" s="8" t="str">
        <x:v>Child ID</x:v>
      </x:c>
      <x:c r="B11" s="8" t="str">
        <x:v>Name</x:v>
      </x:c>
      <x:c r="C11" s="8" t="str">
        <x:v>Dates</x:v>
      </x:c>
      <x:c r="D11" s="8" t="str">
        <x:v>Relationship type</x:v>
      </x:c>
      <x:c r="E11" s="8" t="str">
        <x:v>Link row (auto)</x:v>
      </x:c>
      <x:c r="F11" s="2"/>
      <x:c r="G11" s="2"/>
    </x:row>
    <x:row r="12" ht="25" customHeight="1">
      <x:c r="A12" s="2" t="str">
        <x:f>IF(E12="","",INDEX('Parent links'!$A$6:$A$755,E12)&amp;"")</x:f>
      </x:c>
      <x:c r="B12" s="2" t="str">
        <x:f>IF(A12="","",IF(COUNTIFS('People'!$A$6:$A$505,A12)=1,INDEX('People'!$M$6:$M$505,MATCH(A12,'People'!$A$6:$A$505,0))&amp;"","[Check ID]"))</x:f>
      </x:c>
      <x:c r="C12" s="2" t="str">
        <x:f>IF(A12="","",IF(COUNTIFS('People'!$A$6:$A$505,A12)=1,INDEX('People'!$N$6:$N$505,MATCH(A12,'People'!$A$6:$A$505,0))&amp;"","[Check ID]"))</x:f>
      </x:c>
      <x:c r="D12" s="2" t="str">
        <x:f>IF(OR(E12="",B12="Private person"),"",INDEX('Parent links'!$C$6:$C$755,E12)&amp;"")</x:f>
      </x:c>
      <x:c r="E12" s="2" t="str">
        <x:f>IF(COUNTIFS('Parent links'!$E$6:$E$755,1)=1,MATCH(1,'Parent links'!$E$6:$E$755,0),"")</x:f>
      </x:c>
      <x:c r="F12" s="2"/>
      <x:c r="G12" s="2"/>
    </x:row>
    <x:row r="13" ht="25" customHeight="1">
      <x:c r="A13" s="2" t="str">
        <x:f>IF(E13="","",INDEX('Parent links'!$A$6:$A$755,E13)&amp;"")</x:f>
      </x:c>
      <x:c r="B13" s="2" t="str">
        <x:f>IF(A13="","",IF(COUNTIFS('People'!$A$6:$A$505,A13)=1,INDEX('People'!$M$6:$M$505,MATCH(A13,'People'!$A$6:$A$505,0))&amp;"","[Check ID]"))</x:f>
      </x:c>
      <x:c r="C13" s="2" t="str">
        <x:f>IF(A13="","",IF(COUNTIFS('People'!$A$6:$A$505,A13)=1,INDEX('People'!$N$6:$N$505,MATCH(A13,'People'!$A$6:$A$505,0))&amp;"","[Check ID]"))</x:f>
      </x:c>
      <x:c r="D13" s="2" t="str">
        <x:f>IF(OR(E13="",B13="Private person"),"",INDEX('Parent links'!$C$6:$C$755,E13)&amp;"")</x:f>
      </x:c>
      <x:c r="E13" s="2" t="str">
        <x:f>IF(COUNTIFS('Parent links'!$E$6:$E$755,2)=1,MATCH(2,'Parent links'!$E$6:$E$755,0),"")</x:f>
      </x:c>
      <x:c r="F13" s="2"/>
      <x:c r="G13" s="2"/>
    </x:row>
    <x:row r="14" ht="25" customHeight="1">
      <x:c r="A14" s="2" t="str">
        <x:f>IF(E14="","",INDEX('Parent links'!$A$6:$A$755,E14)&amp;"")</x:f>
      </x:c>
      <x:c r="B14" s="2" t="str">
        <x:f>IF(A14="","",IF(COUNTIFS('People'!$A$6:$A$505,A14)=1,INDEX('People'!$M$6:$M$505,MATCH(A14,'People'!$A$6:$A$505,0))&amp;"","[Check ID]"))</x:f>
      </x:c>
      <x:c r="C14" s="2" t="str">
        <x:f>IF(A14="","",IF(COUNTIFS('People'!$A$6:$A$505,A14)=1,INDEX('People'!$N$6:$N$505,MATCH(A14,'People'!$A$6:$A$505,0))&amp;"","[Check ID]"))</x:f>
      </x:c>
      <x:c r="D14" s="2" t="str">
        <x:f>IF(OR(E14="",B14="Private person"),"",INDEX('Parent links'!$C$6:$C$755,E14)&amp;"")</x:f>
      </x:c>
      <x:c r="E14" s="2" t="str">
        <x:f>IF(COUNTIFS('Parent links'!$E$6:$E$755,3)=1,MATCH(3,'Parent links'!$E$6:$E$755,0),"")</x:f>
      </x:c>
      <x:c r="F14" s="2"/>
      <x:c r="G14" s="2"/>
    </x:row>
    <x:row r="15" ht="25" customHeight="1">
      <x:c r="A15" s="2" t="str">
        <x:f>IF(E15="","",INDEX('Parent links'!$A$6:$A$755,E15)&amp;"")</x:f>
      </x:c>
      <x:c r="B15" s="2" t="str">
        <x:f>IF(A15="","",IF(COUNTIFS('People'!$A$6:$A$505,A15)=1,INDEX('People'!$M$6:$M$505,MATCH(A15,'People'!$A$6:$A$505,0))&amp;"","[Check ID]"))</x:f>
      </x:c>
      <x:c r="C15" s="2" t="str">
        <x:f>IF(A15="","",IF(COUNTIFS('People'!$A$6:$A$505,A15)=1,INDEX('People'!$N$6:$N$505,MATCH(A15,'People'!$A$6:$A$505,0))&amp;"","[Check ID]"))</x:f>
      </x:c>
      <x:c r="D15" s="2" t="str">
        <x:f>IF(OR(E15="",B15="Private person"),"",INDEX('Parent links'!$C$6:$C$755,E15)&amp;"")</x:f>
      </x:c>
      <x:c r="E15" s="2" t="str">
        <x:f>IF(COUNTIFS('Parent links'!$E$6:$E$755,4)=1,MATCH(4,'Parent links'!$E$6:$E$755,0),"")</x:f>
      </x:c>
      <x:c r="F15" s="2"/>
      <x:c r="G15" s="2"/>
    </x:row>
    <x:row r="16" ht="25" customHeight="1">
      <x:c r="A16" s="2" t="str">
        <x:f>IF(E16="","",INDEX('Parent links'!$A$6:$A$755,E16)&amp;"")</x:f>
      </x:c>
      <x:c r="B16" s="2" t="str">
        <x:f>IF(A16="","",IF(COUNTIFS('People'!$A$6:$A$505,A16)=1,INDEX('People'!$M$6:$M$505,MATCH(A16,'People'!$A$6:$A$505,0))&amp;"","[Check ID]"))</x:f>
      </x:c>
      <x:c r="C16" s="2" t="str">
        <x:f>IF(A16="","",IF(COUNTIFS('People'!$A$6:$A$505,A16)=1,INDEX('People'!$N$6:$N$505,MATCH(A16,'People'!$A$6:$A$505,0))&amp;"","[Check ID]"))</x:f>
      </x:c>
      <x:c r="D16" s="2" t="str">
        <x:f>IF(OR(E16="",B16="Private person"),"",INDEX('Parent links'!$C$6:$C$755,E16)&amp;"")</x:f>
      </x:c>
      <x:c r="E16" s="2" t="str">
        <x:f>IF(COUNTIFS('Parent links'!$E$6:$E$755,5)=1,MATCH(5,'Parent links'!$E$6:$E$755,0),"")</x:f>
      </x:c>
      <x:c r="F16" s="2"/>
      <x:c r="G16" s="2"/>
    </x:row>
    <x:row r="17" ht="25" customHeight="1">
      <x:c r="A17" s="2" t="str">
        <x:f>IF(E17="","",INDEX('Parent links'!$A$6:$A$755,E17)&amp;"")</x:f>
      </x:c>
      <x:c r="B17" s="2" t="str">
        <x:f>IF(A17="","",IF(COUNTIFS('People'!$A$6:$A$505,A17)=1,INDEX('People'!$M$6:$M$505,MATCH(A17,'People'!$A$6:$A$505,0))&amp;"","[Check ID]"))</x:f>
      </x:c>
      <x:c r="C17" s="2" t="str">
        <x:f>IF(A17="","",IF(COUNTIFS('People'!$A$6:$A$505,A17)=1,INDEX('People'!$N$6:$N$505,MATCH(A17,'People'!$A$6:$A$505,0))&amp;"","[Check ID]"))</x:f>
      </x:c>
      <x:c r="D17" s="2" t="str">
        <x:f>IF(OR(E17="",B17="Private person"),"",INDEX('Parent links'!$C$6:$C$755,E17)&amp;"")</x:f>
      </x:c>
      <x:c r="E17" s="2" t="str">
        <x:f>IF(COUNTIFS('Parent links'!$E$6:$E$755,6)=1,MATCH(6,'Parent links'!$E$6:$E$755,0),"")</x:f>
      </x:c>
      <x:c r="F17" s="2"/>
      <x:c r="G17" s="2"/>
    </x:row>
    <x:row r="18" ht="25" customHeight="1">
      <x:c r="A18" s="2" t="str">
        <x:f>IF(E18="","",INDEX('Parent links'!$A$6:$A$755,E18)&amp;"")</x:f>
      </x:c>
      <x:c r="B18" s="2" t="str">
        <x:f>IF(A18="","",IF(COUNTIFS('People'!$A$6:$A$505,A18)=1,INDEX('People'!$M$6:$M$505,MATCH(A18,'People'!$A$6:$A$505,0))&amp;"","[Check ID]"))</x:f>
      </x:c>
      <x:c r="C18" s="2" t="str">
        <x:f>IF(A18="","",IF(COUNTIFS('People'!$A$6:$A$505,A18)=1,INDEX('People'!$N$6:$N$505,MATCH(A18,'People'!$A$6:$A$505,0))&amp;"","[Check ID]"))</x:f>
      </x:c>
      <x:c r="D18" s="2" t="str">
        <x:f>IF(OR(E18="",B18="Private person"),"",INDEX('Parent links'!$C$6:$C$755,E18)&amp;"")</x:f>
      </x:c>
      <x:c r="E18" s="2" t="str">
        <x:f>IF(COUNTIFS('Parent links'!$E$6:$E$755,7)=1,MATCH(7,'Parent links'!$E$6:$E$755,0),"")</x:f>
      </x:c>
      <x:c r="F18" s="2"/>
      <x:c r="G18" s="2"/>
    </x:row>
    <x:row r="19" ht="25" customHeight="1">
      <x:c r="A19" s="2" t="str">
        <x:f>IF(E19="","",INDEX('Parent links'!$A$6:$A$755,E19)&amp;"")</x:f>
      </x:c>
      <x:c r="B19" s="2" t="str">
        <x:f>IF(A19="","",IF(COUNTIFS('People'!$A$6:$A$505,A19)=1,INDEX('People'!$M$6:$M$505,MATCH(A19,'People'!$A$6:$A$505,0))&amp;"","[Check ID]"))</x:f>
      </x:c>
      <x:c r="C19" s="2" t="str">
        <x:f>IF(A19="","",IF(COUNTIFS('People'!$A$6:$A$505,A19)=1,INDEX('People'!$N$6:$N$505,MATCH(A19,'People'!$A$6:$A$505,0))&amp;"","[Check ID]"))</x:f>
      </x:c>
      <x:c r="D19" s="2" t="str">
        <x:f>IF(OR(E19="",B19="Private person"),"",INDEX('Parent links'!$C$6:$C$755,E19)&amp;"")</x:f>
      </x:c>
      <x:c r="E19" s="2" t="str">
        <x:f>IF(COUNTIFS('Parent links'!$E$6:$E$755,8)=1,MATCH(8,'Parent links'!$E$6:$E$755,0),"")</x:f>
      </x:c>
      <x:c r="F19" s="2"/>
      <x:c r="G19" s="2"/>
    </x:row>
    <x:row r="20" ht="25" customHeight="1">
      <x:c r="A20" s="2" t="str">
        <x:f>IF(E20="","",INDEX('Parent links'!$A$6:$A$755,E20)&amp;"")</x:f>
      </x:c>
      <x:c r="B20" s="2" t="str">
        <x:f>IF(A20="","",IF(COUNTIFS('People'!$A$6:$A$505,A20)=1,INDEX('People'!$M$6:$M$505,MATCH(A20,'People'!$A$6:$A$505,0))&amp;"","[Check ID]"))</x:f>
      </x:c>
      <x:c r="C20" s="2" t="str">
        <x:f>IF(A20="","",IF(COUNTIFS('People'!$A$6:$A$505,A20)=1,INDEX('People'!$N$6:$N$505,MATCH(A20,'People'!$A$6:$A$505,0))&amp;"","[Check ID]"))</x:f>
      </x:c>
      <x:c r="D20" s="2" t="str">
        <x:f>IF(OR(E20="",B20="Private person"),"",INDEX('Parent links'!$C$6:$C$755,E20)&amp;"")</x:f>
      </x:c>
      <x:c r="E20" s="2" t="str">
        <x:f>IF(COUNTIFS('Parent links'!$E$6:$E$755,9)=1,MATCH(9,'Parent links'!$E$6:$E$755,0),"")</x:f>
      </x:c>
      <x:c r="F20" s="2"/>
      <x:c r="G20" s="2"/>
    </x:row>
    <x:row r="21" ht="25" customHeight="1">
      <x:c r="A21" s="2" t="str">
        <x:f>IF(E21="","",INDEX('Parent links'!$A$6:$A$755,E21)&amp;"")</x:f>
      </x:c>
      <x:c r="B21" s="2" t="str">
        <x:f>IF(A21="","",IF(COUNTIFS('People'!$A$6:$A$505,A21)=1,INDEX('People'!$M$6:$M$505,MATCH(A21,'People'!$A$6:$A$505,0))&amp;"","[Check ID]"))</x:f>
      </x:c>
      <x:c r="C21" s="2" t="str">
        <x:f>IF(A21="","",IF(COUNTIFS('People'!$A$6:$A$505,A21)=1,INDEX('People'!$N$6:$N$505,MATCH(A21,'People'!$A$6:$A$505,0))&amp;"","[Check ID]"))</x:f>
      </x:c>
      <x:c r="D21" s="2" t="str">
        <x:f>IF(OR(E21="",B21="Private person"),"",INDEX('Parent links'!$C$6:$C$755,E21)&amp;"")</x:f>
      </x:c>
      <x:c r="E21" s="2" t="str">
        <x:f>IF(COUNTIFS('Parent links'!$E$6:$E$755,10)=1,MATCH(10,'Parent links'!$E$6:$E$755,0),"")</x:f>
      </x:c>
      <x:c r="F21" s="2"/>
      <x:c r="G21" s="2"/>
    </x:row>
    <x:row r="22" ht="25" customHeight="1">
      <x:c r="A22" s="2" t="str">
        <x:f>IF(E22="","",INDEX('Parent links'!$A$6:$A$755,E22)&amp;"")</x:f>
      </x:c>
      <x:c r="B22" s="2" t="str">
        <x:f>IF(A22="","",IF(COUNTIFS('People'!$A$6:$A$505,A22)=1,INDEX('People'!$M$6:$M$505,MATCH(A22,'People'!$A$6:$A$505,0))&amp;"","[Check ID]"))</x:f>
      </x:c>
      <x:c r="C22" s="2" t="str">
        <x:f>IF(A22="","",IF(COUNTIFS('People'!$A$6:$A$505,A22)=1,INDEX('People'!$N$6:$N$505,MATCH(A22,'People'!$A$6:$A$505,0))&amp;"","[Check ID]"))</x:f>
      </x:c>
      <x:c r="D22" s="2" t="str">
        <x:f>IF(OR(E22="",B22="Private person"),"",INDEX('Parent links'!$C$6:$C$755,E22)&amp;"")</x:f>
      </x:c>
      <x:c r="E22" s="2" t="str">
        <x:f>IF(COUNTIFS('Parent links'!$E$6:$E$755,11)=1,MATCH(11,'Parent links'!$E$6:$E$755,0),"")</x:f>
      </x:c>
      <x:c r="F22" s="2"/>
      <x:c r="G22" s="2"/>
    </x:row>
    <x:row r="23" ht="25" customHeight="1">
      <x:c r="A23" s="2" t="str">
        <x:f>IF(E23="","",INDEX('Parent links'!$A$6:$A$755,E23)&amp;"")</x:f>
      </x:c>
      <x:c r="B23" s="2" t="str">
        <x:f>IF(A23="","",IF(COUNTIFS('People'!$A$6:$A$505,A23)=1,INDEX('People'!$M$6:$M$505,MATCH(A23,'People'!$A$6:$A$505,0))&amp;"","[Check ID]"))</x:f>
      </x:c>
      <x:c r="C23" s="2" t="str">
        <x:f>IF(A23="","",IF(COUNTIFS('People'!$A$6:$A$505,A23)=1,INDEX('People'!$N$6:$N$505,MATCH(A23,'People'!$A$6:$A$505,0))&amp;"","[Check ID]"))</x:f>
      </x:c>
      <x:c r="D23" s="2" t="str">
        <x:f>IF(OR(E23="",B23="Private person"),"",INDEX('Parent links'!$C$6:$C$755,E23)&amp;"")</x:f>
      </x:c>
      <x:c r="E23" s="2" t="str">
        <x:f>IF(COUNTIFS('Parent links'!$E$6:$E$755,12)=1,MATCH(12,'Parent links'!$E$6:$E$755,0),"")</x:f>
      </x:c>
      <x:c r="F23" s="2"/>
      <x:c r="G23" s="2"/>
    </x:row>
    <x:row r="24" ht="25" customHeight="1">
      <x:c r="A24" s="2" t="str">
        <x:f>IF(E24="","",INDEX('Parent links'!$A$6:$A$755,E24)&amp;"")</x:f>
      </x:c>
      <x:c r="B24" s="2" t="str">
        <x:f>IF(A24="","",IF(COUNTIFS('People'!$A$6:$A$505,A24)=1,INDEX('People'!$M$6:$M$505,MATCH(A24,'People'!$A$6:$A$505,0))&amp;"","[Check ID]"))</x:f>
      </x:c>
      <x:c r="C24" s="2" t="str">
        <x:f>IF(A24="","",IF(COUNTIFS('People'!$A$6:$A$505,A24)=1,INDEX('People'!$N$6:$N$505,MATCH(A24,'People'!$A$6:$A$505,0))&amp;"","[Check ID]"))</x:f>
      </x:c>
      <x:c r="D24" s="2" t="str">
        <x:f>IF(OR(E24="",B24="Private person"),"",INDEX('Parent links'!$C$6:$C$755,E24)&amp;"")</x:f>
      </x:c>
      <x:c r="E24" s="2" t="str">
        <x:f>IF(COUNTIFS('Parent links'!$E$6:$E$755,13)=1,MATCH(13,'Parent links'!$E$6:$E$755,0),"")</x:f>
      </x:c>
      <x:c r="F24" s="2"/>
      <x:c r="G24" s="2"/>
    </x:row>
    <x:row r="25" ht="25" customHeight="1">
      <x:c r="A25" s="2" t="str">
        <x:f>IF(E25="","",INDEX('Parent links'!$A$6:$A$755,E25)&amp;"")</x:f>
      </x:c>
      <x:c r="B25" s="2" t="str">
        <x:f>IF(A25="","",IF(COUNTIFS('People'!$A$6:$A$505,A25)=1,INDEX('People'!$M$6:$M$505,MATCH(A25,'People'!$A$6:$A$505,0))&amp;"","[Check ID]"))</x:f>
      </x:c>
      <x:c r="C25" s="2" t="str">
        <x:f>IF(A25="","",IF(COUNTIFS('People'!$A$6:$A$505,A25)=1,INDEX('People'!$N$6:$N$505,MATCH(A25,'People'!$A$6:$A$505,0))&amp;"","[Check ID]"))</x:f>
      </x:c>
      <x:c r="D25" s="2" t="str">
        <x:f>IF(OR(E25="",B25="Private person"),"",INDEX('Parent links'!$C$6:$C$755,E25)&amp;"")</x:f>
      </x:c>
      <x:c r="E25" s="2" t="str">
        <x:f>IF(COUNTIFS('Parent links'!$E$6:$E$755,14)=1,MATCH(14,'Parent links'!$E$6:$E$755,0),"")</x:f>
      </x:c>
      <x:c r="F25" s="2"/>
      <x:c r="G25" s="2"/>
    </x:row>
    <x:row r="26" ht="25" customHeight="1">
      <x:c r="A26" s="2" t="str">
        <x:f>IF(E26="","",INDEX('Parent links'!$A$6:$A$755,E26)&amp;"")</x:f>
      </x:c>
      <x:c r="B26" s="2" t="str">
        <x:f>IF(A26="","",IF(COUNTIFS('People'!$A$6:$A$505,A26)=1,INDEX('People'!$M$6:$M$505,MATCH(A26,'People'!$A$6:$A$505,0))&amp;"","[Check ID]"))</x:f>
      </x:c>
      <x:c r="C26" s="2" t="str">
        <x:f>IF(A26="","",IF(COUNTIFS('People'!$A$6:$A$505,A26)=1,INDEX('People'!$N$6:$N$505,MATCH(A26,'People'!$A$6:$A$505,0))&amp;"","[Check ID]"))</x:f>
      </x:c>
      <x:c r="D26" s="2" t="str">
        <x:f>IF(OR(E26="",B26="Private person"),"",INDEX('Parent links'!$C$6:$C$755,E26)&amp;"")</x:f>
      </x:c>
      <x:c r="E26" s="2" t="str">
        <x:f>IF(COUNTIFS('Parent links'!$E$6:$E$755,15)=1,MATCH(15,'Parent links'!$E$6:$E$755,0),"")</x:f>
      </x:c>
      <x:c r="F26" s="2"/>
      <x:c r="G26" s="2"/>
    </x:row>
    <x:row r="27" ht="25" customHeight="1">
      <x:c r="A27" s="2" t="str">
        <x:f>IF(E27="","",INDEX('Parent links'!$A$6:$A$755,E27)&amp;"")</x:f>
      </x:c>
      <x:c r="B27" s="2" t="str">
        <x:f>IF(A27="","",IF(COUNTIFS('People'!$A$6:$A$505,A27)=1,INDEX('People'!$M$6:$M$505,MATCH(A27,'People'!$A$6:$A$505,0))&amp;"","[Check ID]"))</x:f>
      </x:c>
      <x:c r="C27" s="2" t="str">
        <x:f>IF(A27="","",IF(COUNTIFS('People'!$A$6:$A$505,A27)=1,INDEX('People'!$N$6:$N$505,MATCH(A27,'People'!$A$6:$A$505,0))&amp;"","[Check ID]"))</x:f>
      </x:c>
      <x:c r="D27" s="2" t="str">
        <x:f>IF(OR(E27="",B27="Private person"),"",INDEX('Parent links'!$C$6:$C$755,E27)&amp;"")</x:f>
      </x:c>
      <x:c r="E27" s="2" t="str">
        <x:f>IF(COUNTIFS('Parent links'!$E$6:$E$755,16)=1,MATCH(16,'Parent links'!$E$6:$E$755,0),"")</x:f>
      </x:c>
      <x:c r="F27" s="2"/>
      <x:c r="G27" s="2"/>
    </x:row>
    <x:row r="28" ht="25" customHeight="1">
      <x:c r="A28" s="2" t="str">
        <x:f>IF(E28="","",INDEX('Parent links'!$A$6:$A$755,E28)&amp;"")</x:f>
      </x:c>
      <x:c r="B28" s="2" t="str">
        <x:f>IF(A28="","",IF(COUNTIFS('People'!$A$6:$A$505,A28)=1,INDEX('People'!$M$6:$M$505,MATCH(A28,'People'!$A$6:$A$505,0))&amp;"","[Check ID]"))</x:f>
      </x:c>
      <x:c r="C28" s="2" t="str">
        <x:f>IF(A28="","",IF(COUNTIFS('People'!$A$6:$A$505,A28)=1,INDEX('People'!$N$6:$N$505,MATCH(A28,'People'!$A$6:$A$505,0))&amp;"","[Check ID]"))</x:f>
      </x:c>
      <x:c r="D28" s="2" t="str">
        <x:f>IF(OR(E28="",B28="Private person"),"",INDEX('Parent links'!$C$6:$C$755,E28)&amp;"")</x:f>
      </x:c>
      <x:c r="E28" s="2" t="str">
        <x:f>IF(COUNTIFS('Parent links'!$E$6:$E$755,17)=1,MATCH(17,'Parent links'!$E$6:$E$755,0),"")</x:f>
      </x:c>
      <x:c r="F28" s="2"/>
      <x:c r="G28" s="2"/>
    </x:row>
    <x:row r="29" ht="25" customHeight="1">
      <x:c r="A29" s="2" t="str">
        <x:f>IF(E29="","",INDEX('Parent links'!$A$6:$A$755,E29)&amp;"")</x:f>
      </x:c>
      <x:c r="B29" s="2" t="str">
        <x:f>IF(A29="","",IF(COUNTIFS('People'!$A$6:$A$505,A29)=1,INDEX('People'!$M$6:$M$505,MATCH(A29,'People'!$A$6:$A$505,0))&amp;"","[Check ID]"))</x:f>
      </x:c>
      <x:c r="C29" s="2" t="str">
        <x:f>IF(A29="","",IF(COUNTIFS('People'!$A$6:$A$505,A29)=1,INDEX('People'!$N$6:$N$505,MATCH(A29,'People'!$A$6:$A$505,0))&amp;"","[Check ID]"))</x:f>
      </x:c>
      <x:c r="D29" s="2" t="str">
        <x:f>IF(OR(E29="",B29="Private person"),"",INDEX('Parent links'!$C$6:$C$755,E29)&amp;"")</x:f>
      </x:c>
      <x:c r="E29" s="2" t="str">
        <x:f>IF(COUNTIFS('Parent links'!$E$6:$E$755,18)=1,MATCH(18,'Parent links'!$E$6:$E$755,0),"")</x:f>
      </x:c>
      <x:c r="F29" s="2"/>
      <x:c r="G29" s="2"/>
    </x:row>
    <x:row r="30" ht="25" customHeight="1">
      <x:c r="A30" s="2" t="str">
        <x:f>IF(E30="","",INDEX('Parent links'!$A$6:$A$755,E30)&amp;"")</x:f>
      </x:c>
      <x:c r="B30" s="2" t="str">
        <x:f>IF(A30="","",IF(COUNTIFS('People'!$A$6:$A$505,A30)=1,INDEX('People'!$M$6:$M$505,MATCH(A30,'People'!$A$6:$A$505,0))&amp;"","[Check ID]"))</x:f>
      </x:c>
      <x:c r="C30" s="2" t="str">
        <x:f>IF(A30="","",IF(COUNTIFS('People'!$A$6:$A$505,A30)=1,INDEX('People'!$N$6:$N$505,MATCH(A30,'People'!$A$6:$A$505,0))&amp;"","[Check ID]"))</x:f>
      </x:c>
      <x:c r="D30" s="2" t="str">
        <x:f>IF(OR(E30="",B30="Private person"),"",INDEX('Parent links'!$C$6:$C$755,E30)&amp;"")</x:f>
      </x:c>
      <x:c r="E30" s="2" t="str">
        <x:f>IF(COUNTIFS('Parent links'!$E$6:$E$755,19)=1,MATCH(19,'Parent links'!$E$6:$E$755,0),"")</x:f>
      </x:c>
      <x:c r="F30" s="2"/>
      <x:c r="G30" s="2"/>
    </x:row>
    <x:row r="31" ht="25" customHeight="1">
      <x:c r="A31" s="2" t="str">
        <x:f>IF(E31="","",INDEX('Parent links'!$A$6:$A$755,E31)&amp;"")</x:f>
      </x:c>
      <x:c r="B31" s="2" t="str">
        <x:f>IF(A31="","",IF(COUNTIFS('People'!$A$6:$A$505,A31)=1,INDEX('People'!$M$6:$M$505,MATCH(A31,'People'!$A$6:$A$505,0))&amp;"","[Check ID]"))</x:f>
      </x:c>
      <x:c r="C31" s="2" t="str">
        <x:f>IF(A31="","",IF(COUNTIFS('People'!$A$6:$A$505,A31)=1,INDEX('People'!$N$6:$N$505,MATCH(A31,'People'!$A$6:$A$505,0))&amp;"","[Check ID]"))</x:f>
      </x:c>
      <x:c r="D31" s="2" t="str">
        <x:f>IF(OR(E31="",B31="Private person"),"",INDEX('Parent links'!$C$6:$C$755,E31)&amp;"")</x:f>
      </x:c>
      <x:c r="E31" s="2" t="str">
        <x:f>IF(COUNTIFS('Parent links'!$E$6:$E$755,20)=1,MATCH(20,'Parent links'!$E$6:$E$755,0),"")</x:f>
      </x:c>
      <x:c r="F31" s="2"/>
      <x:c r="G31" s="2"/>
    </x:row>
    <x:row r="32" ht="25" customHeight="1">
      <x:c r="A32" s="2" t="str">
        <x:f>IF(E32="","",INDEX('Parent links'!$A$6:$A$755,E32)&amp;"")</x:f>
      </x:c>
      <x:c r="B32" s="2" t="str">
        <x:f>IF(A32="","",IF(COUNTIFS('People'!$A$6:$A$505,A32)=1,INDEX('People'!$M$6:$M$505,MATCH(A32,'People'!$A$6:$A$505,0))&amp;"","[Check ID]"))</x:f>
      </x:c>
      <x:c r="C32" s="2" t="str">
        <x:f>IF(A32="","",IF(COUNTIFS('People'!$A$6:$A$505,A32)=1,INDEX('People'!$N$6:$N$505,MATCH(A32,'People'!$A$6:$A$505,0))&amp;"","[Check ID]"))</x:f>
      </x:c>
      <x:c r="D32" s="2" t="str">
        <x:f>IF(OR(E32="",B32="Private person"),"",INDEX('Parent links'!$C$6:$C$755,E32)&amp;"")</x:f>
      </x:c>
      <x:c r="E32" s="2" t="str">
        <x:f>IF(COUNTIFS('Parent links'!$E$6:$E$755,21)=1,MATCH(21,'Parent links'!$E$6:$E$755,0),"")</x:f>
      </x:c>
      <x:c r="F32" s="2"/>
      <x:c r="G32" s="2"/>
    </x:row>
    <x:row r="33" ht="25" customHeight="1">
      <x:c r="A33" s="2" t="str">
        <x:f>IF(E33="","",INDEX('Parent links'!$A$6:$A$755,E33)&amp;"")</x:f>
      </x:c>
      <x:c r="B33" s="2" t="str">
        <x:f>IF(A33="","",IF(COUNTIFS('People'!$A$6:$A$505,A33)=1,INDEX('People'!$M$6:$M$505,MATCH(A33,'People'!$A$6:$A$505,0))&amp;"","[Check ID]"))</x:f>
      </x:c>
      <x:c r="C33" s="2" t="str">
        <x:f>IF(A33="","",IF(COUNTIFS('People'!$A$6:$A$505,A33)=1,INDEX('People'!$N$6:$N$505,MATCH(A33,'People'!$A$6:$A$505,0))&amp;"","[Check ID]"))</x:f>
      </x:c>
      <x:c r="D33" s="2" t="str">
        <x:f>IF(OR(E33="",B33="Private person"),"",INDEX('Parent links'!$C$6:$C$755,E33)&amp;"")</x:f>
      </x:c>
      <x:c r="E33" s="2" t="str">
        <x:f>IF(COUNTIFS('Parent links'!$E$6:$E$755,22)=1,MATCH(22,'Parent links'!$E$6:$E$755,0),"")</x:f>
      </x:c>
      <x:c r="F33" s="2"/>
      <x:c r="G33" s="2"/>
    </x:row>
    <x:row r="34" ht="25" customHeight="1">
      <x:c r="A34" s="2" t="str">
        <x:f>IF(E34="","",INDEX('Parent links'!$A$6:$A$755,E34)&amp;"")</x:f>
      </x:c>
      <x:c r="B34" s="2" t="str">
        <x:f>IF(A34="","",IF(COUNTIFS('People'!$A$6:$A$505,A34)=1,INDEX('People'!$M$6:$M$505,MATCH(A34,'People'!$A$6:$A$505,0))&amp;"","[Check ID]"))</x:f>
      </x:c>
      <x:c r="C34" s="2" t="str">
        <x:f>IF(A34="","",IF(COUNTIFS('People'!$A$6:$A$505,A34)=1,INDEX('People'!$N$6:$N$505,MATCH(A34,'People'!$A$6:$A$505,0))&amp;"","[Check ID]"))</x:f>
      </x:c>
      <x:c r="D34" s="2" t="str">
        <x:f>IF(OR(E34="",B34="Private person"),"",INDEX('Parent links'!$C$6:$C$755,E34)&amp;"")</x:f>
      </x:c>
      <x:c r="E34" s="2" t="str">
        <x:f>IF(COUNTIFS('Parent links'!$E$6:$E$755,23)=1,MATCH(23,'Parent links'!$E$6:$E$755,0),"")</x:f>
      </x:c>
      <x:c r="F34" s="2"/>
      <x:c r="G34" s="2"/>
    </x:row>
    <x:row r="35" ht="25" customHeight="1">
      <x:c r="A35" s="2" t="str">
        <x:f>IF(E35="","",INDEX('Parent links'!$A$6:$A$755,E35)&amp;"")</x:f>
      </x:c>
      <x:c r="B35" s="2" t="str">
        <x:f>IF(A35="","",IF(COUNTIFS('People'!$A$6:$A$505,A35)=1,INDEX('People'!$M$6:$M$505,MATCH(A35,'People'!$A$6:$A$505,0))&amp;"","[Check ID]"))</x:f>
      </x:c>
      <x:c r="C35" s="2" t="str">
        <x:f>IF(A35="","",IF(COUNTIFS('People'!$A$6:$A$505,A35)=1,INDEX('People'!$N$6:$N$505,MATCH(A35,'People'!$A$6:$A$505,0))&amp;"","[Check ID]"))</x:f>
      </x:c>
      <x:c r="D35" s="2" t="str">
        <x:f>IF(OR(E35="",B35="Private person"),"",INDEX('Parent links'!$C$6:$C$755,E35)&amp;"")</x:f>
      </x:c>
      <x:c r="E35" s="2" t="str">
        <x:f>IF(COUNTIFS('Parent links'!$E$6:$E$755,24)=1,MATCH(24,'Parent links'!$E$6:$E$755,0),"")</x:f>
      </x:c>
      <x:c r="F35" s="2"/>
      <x:c r="G35" s="2"/>
    </x:row>
    <x:row r="36" ht="25" customHeight="1">
      <x:c r="A36" s="2" t="str">
        <x:f>IF(E36="","",INDEX('Parent links'!$A$6:$A$755,E36)&amp;"")</x:f>
      </x:c>
      <x:c r="B36" s="2" t="str">
        <x:f>IF(A36="","",IF(COUNTIFS('People'!$A$6:$A$505,A36)=1,INDEX('People'!$M$6:$M$505,MATCH(A36,'People'!$A$6:$A$505,0))&amp;"","[Check ID]"))</x:f>
      </x:c>
      <x:c r="C36" s="2" t="str">
        <x:f>IF(A36="","",IF(COUNTIFS('People'!$A$6:$A$505,A36)=1,INDEX('People'!$N$6:$N$505,MATCH(A36,'People'!$A$6:$A$505,0))&amp;"","[Check ID]"))</x:f>
      </x:c>
      <x:c r="D36" s="2" t="str">
        <x:f>IF(OR(E36="",B36="Private person"),"",INDEX('Parent links'!$C$6:$C$755,E36)&amp;"")</x:f>
      </x:c>
      <x:c r="E36" s="2" t="str">
        <x:f>IF(COUNTIFS('Parent links'!$E$6:$E$755,25)=1,MATCH(25,'Parent links'!$E$6:$E$755,0),"")</x:f>
      </x:c>
      <x:c r="F36" s="2"/>
      <x:c r="G36" s="2"/>
    </x:row>
    <x:row r="37" ht="25" customHeight="1">
      <x:c r="A37" s="2" t="str">
        <x:f>IF(E37="","",INDEX('Parent links'!$A$6:$A$755,E37)&amp;"")</x:f>
      </x:c>
      <x:c r="B37" s="2" t="str">
        <x:f>IF(A37="","",IF(COUNTIFS('People'!$A$6:$A$505,A37)=1,INDEX('People'!$M$6:$M$505,MATCH(A37,'People'!$A$6:$A$505,0))&amp;"","[Check ID]"))</x:f>
      </x:c>
      <x:c r="C37" s="2" t="str">
        <x:f>IF(A37="","",IF(COUNTIFS('People'!$A$6:$A$505,A37)=1,INDEX('People'!$N$6:$N$505,MATCH(A37,'People'!$A$6:$A$505,0))&amp;"","[Check ID]"))</x:f>
      </x:c>
      <x:c r="D37" s="2" t="str">
        <x:f>IF(OR(E37="",B37="Private person"),"",INDEX('Parent links'!$C$6:$C$755,E37)&amp;"")</x:f>
      </x:c>
      <x:c r="E37" s="2" t="str">
        <x:f>IF(COUNTIFS('Parent links'!$E$6:$E$755,26)=1,MATCH(26,'Parent links'!$E$6:$E$755,0),"")</x:f>
      </x:c>
      <x:c r="F37" s="2"/>
      <x:c r="G37" s="2"/>
    </x:row>
    <x:row r="38" ht="25" customHeight="1">
      <x:c r="A38" s="2" t="str">
        <x:f>IF(E38="","",INDEX('Parent links'!$A$6:$A$755,E38)&amp;"")</x:f>
      </x:c>
      <x:c r="B38" s="2" t="str">
        <x:f>IF(A38="","",IF(COUNTIFS('People'!$A$6:$A$505,A38)=1,INDEX('People'!$M$6:$M$505,MATCH(A38,'People'!$A$6:$A$505,0))&amp;"","[Check ID]"))</x:f>
      </x:c>
      <x:c r="C38" s="2" t="str">
        <x:f>IF(A38="","",IF(COUNTIFS('People'!$A$6:$A$505,A38)=1,INDEX('People'!$N$6:$N$505,MATCH(A38,'People'!$A$6:$A$505,0))&amp;"","[Check ID]"))</x:f>
      </x:c>
      <x:c r="D38" s="2" t="str">
        <x:f>IF(OR(E38="",B38="Private person"),"",INDEX('Parent links'!$C$6:$C$755,E38)&amp;"")</x:f>
      </x:c>
      <x:c r="E38" s="2" t="str">
        <x:f>IF(COUNTIFS('Parent links'!$E$6:$E$755,27)=1,MATCH(27,'Parent links'!$E$6:$E$755,0),"")</x:f>
      </x:c>
      <x:c r="F38" s="2"/>
      <x:c r="G38" s="2"/>
    </x:row>
    <x:row r="39" ht="25" customHeight="1">
      <x:c r="A39" s="2" t="str">
        <x:f>IF(E39="","",INDEX('Parent links'!$A$6:$A$755,E39)&amp;"")</x:f>
      </x:c>
      <x:c r="B39" s="2" t="str">
        <x:f>IF(A39="","",IF(COUNTIFS('People'!$A$6:$A$505,A39)=1,INDEX('People'!$M$6:$M$505,MATCH(A39,'People'!$A$6:$A$505,0))&amp;"","[Check ID]"))</x:f>
      </x:c>
      <x:c r="C39" s="2" t="str">
        <x:f>IF(A39="","",IF(COUNTIFS('People'!$A$6:$A$505,A39)=1,INDEX('People'!$N$6:$N$505,MATCH(A39,'People'!$A$6:$A$505,0))&amp;"","[Check ID]"))</x:f>
      </x:c>
      <x:c r="D39" s="2" t="str">
        <x:f>IF(OR(E39="",B39="Private person"),"",INDEX('Parent links'!$C$6:$C$755,E39)&amp;"")</x:f>
      </x:c>
      <x:c r="E39" s="2" t="str">
        <x:f>IF(COUNTIFS('Parent links'!$E$6:$E$755,28)=1,MATCH(28,'Parent links'!$E$6:$E$755,0),"")</x:f>
      </x:c>
      <x:c r="F39" s="2"/>
      <x:c r="G39" s="2"/>
    </x:row>
    <x:row r="40" ht="25" customHeight="1">
      <x:c r="A40" s="2" t="str">
        <x:f>IF(E40="","",INDEX('Parent links'!$A$6:$A$755,E40)&amp;"")</x:f>
      </x:c>
      <x:c r="B40" s="2" t="str">
        <x:f>IF(A40="","",IF(COUNTIFS('People'!$A$6:$A$505,A40)=1,INDEX('People'!$M$6:$M$505,MATCH(A40,'People'!$A$6:$A$505,0))&amp;"","[Check ID]"))</x:f>
      </x:c>
      <x:c r="C40" s="2" t="str">
        <x:f>IF(A40="","",IF(COUNTIFS('People'!$A$6:$A$505,A40)=1,INDEX('People'!$N$6:$N$505,MATCH(A40,'People'!$A$6:$A$505,0))&amp;"","[Check ID]"))</x:f>
      </x:c>
      <x:c r="D40" s="2" t="str">
        <x:f>IF(OR(E40="",B40="Private person"),"",INDEX('Parent links'!$C$6:$C$755,E40)&amp;"")</x:f>
      </x:c>
      <x:c r="E40" s="2" t="str">
        <x:f>IF(COUNTIFS('Parent links'!$E$6:$E$755,29)=1,MATCH(29,'Parent links'!$E$6:$E$755,0),"")</x:f>
      </x:c>
      <x:c r="F40" s="2"/>
      <x:c r="G40" s="2"/>
    </x:row>
    <x:row r="41" ht="25" customHeight="1">
      <x:c r="A41" s="2" t="str">
        <x:f>IF(E41="","",INDEX('Parent links'!$A$6:$A$755,E41)&amp;"")</x:f>
      </x:c>
      <x:c r="B41" s="2" t="str">
        <x:f>IF(A41="","",IF(COUNTIFS('People'!$A$6:$A$505,A41)=1,INDEX('People'!$M$6:$M$505,MATCH(A41,'People'!$A$6:$A$505,0))&amp;"","[Check ID]"))</x:f>
      </x:c>
      <x:c r="C41" s="2" t="str">
        <x:f>IF(A41="","",IF(COUNTIFS('People'!$A$6:$A$505,A41)=1,INDEX('People'!$N$6:$N$505,MATCH(A41,'People'!$A$6:$A$505,0))&amp;"","[Check ID]"))</x:f>
      </x:c>
      <x:c r="D41" s="2" t="str">
        <x:f>IF(OR(E41="",B41="Private person"),"",INDEX('Parent links'!$C$6:$C$755,E41)&amp;"")</x:f>
      </x:c>
      <x:c r="E41" s="2" t="str">
        <x:f>IF(COUNTIFS('Parent links'!$E$6:$E$755,30)=1,MATCH(30,'Parent links'!$E$6:$E$755,0),"")</x:f>
      </x:c>
      <x:c r="F41" s="2"/>
      <x:c r="G41" s="2"/>
    </x:row>
    <x:row r="42" ht="25" customHeight="1">
      <x:c r="A42" s="2" t="str">
        <x:f>IF(E42="","",INDEX('Parent links'!$A$6:$A$755,E42)&amp;"")</x:f>
      </x:c>
      <x:c r="B42" s="2" t="str">
        <x:f>IF(A42="","",IF(COUNTIFS('People'!$A$6:$A$505,A42)=1,INDEX('People'!$M$6:$M$505,MATCH(A42,'People'!$A$6:$A$505,0))&amp;"","[Check ID]"))</x:f>
      </x:c>
      <x:c r="C42" s="2" t="str">
        <x:f>IF(A42="","",IF(COUNTIFS('People'!$A$6:$A$505,A42)=1,INDEX('People'!$N$6:$N$505,MATCH(A42,'People'!$A$6:$A$505,0))&amp;"","[Check ID]"))</x:f>
      </x:c>
      <x:c r="D42" s="2" t="str">
        <x:f>IF(OR(E42="",B42="Private person"),"",INDEX('Parent links'!$C$6:$C$755,E42)&amp;"")</x:f>
      </x:c>
      <x:c r="E42" s="2" t="str">
        <x:f>IF(COUNTIFS('Parent links'!$E$6:$E$755,31)=1,MATCH(31,'Parent links'!$E$6:$E$755,0),"")</x:f>
      </x:c>
      <x:c r="F42" s="2"/>
      <x:c r="G42" s="2"/>
    </x:row>
    <x:row r="43" ht="25" customHeight="1">
      <x:c r="A43" s="2" t="str">
        <x:f>IF(E43="","",INDEX('Parent links'!$A$6:$A$755,E43)&amp;"")</x:f>
      </x:c>
      <x:c r="B43" s="2" t="str">
        <x:f>IF(A43="","",IF(COUNTIFS('People'!$A$6:$A$505,A43)=1,INDEX('People'!$M$6:$M$505,MATCH(A43,'People'!$A$6:$A$505,0))&amp;"","[Check ID]"))</x:f>
      </x:c>
      <x:c r="C43" s="2" t="str">
        <x:f>IF(A43="","",IF(COUNTIFS('People'!$A$6:$A$505,A43)=1,INDEX('People'!$N$6:$N$505,MATCH(A43,'People'!$A$6:$A$505,0))&amp;"","[Check ID]"))</x:f>
      </x:c>
      <x:c r="D43" s="2" t="str">
        <x:f>IF(OR(E43="",B43="Private person"),"",INDEX('Parent links'!$C$6:$C$755,E43)&amp;"")</x:f>
      </x:c>
      <x:c r="E43" s="2" t="str">
        <x:f>IF(COUNTIFS('Parent links'!$E$6:$E$755,32)=1,MATCH(32,'Parent links'!$E$6:$E$755,0),"")</x:f>
      </x:c>
      <x:c r="F43" s="2"/>
      <x:c r="G43" s="2"/>
    </x:row>
    <x:row r="44" ht="25" customHeight="1">
      <x:c r="A44" s="2" t="str">
        <x:f>IF(E44="","",INDEX('Parent links'!$A$6:$A$755,E44)&amp;"")</x:f>
      </x:c>
      <x:c r="B44" s="2" t="str">
        <x:f>IF(A44="","",IF(COUNTIFS('People'!$A$6:$A$505,A44)=1,INDEX('People'!$M$6:$M$505,MATCH(A44,'People'!$A$6:$A$505,0))&amp;"","[Check ID]"))</x:f>
      </x:c>
      <x:c r="C44" s="2" t="str">
        <x:f>IF(A44="","",IF(COUNTIFS('People'!$A$6:$A$505,A44)=1,INDEX('People'!$N$6:$N$505,MATCH(A44,'People'!$A$6:$A$505,0))&amp;"","[Check ID]"))</x:f>
      </x:c>
      <x:c r="D44" s="2" t="str">
        <x:f>IF(OR(E44="",B44="Private person"),"",INDEX('Parent links'!$C$6:$C$755,E44)&amp;"")</x:f>
      </x:c>
      <x:c r="E44" s="2" t="str">
        <x:f>IF(COUNTIFS('Parent links'!$E$6:$E$755,33)=1,MATCH(33,'Parent links'!$E$6:$E$755,0),"")</x:f>
      </x:c>
      <x:c r="F44" s="2"/>
      <x:c r="G44" s="2"/>
    </x:row>
    <x:row r="45" ht="25" customHeight="1">
      <x:c r="A45" s="2" t="str">
        <x:f>IF(E45="","",INDEX('Parent links'!$A$6:$A$755,E45)&amp;"")</x:f>
      </x:c>
      <x:c r="B45" s="2" t="str">
        <x:f>IF(A45="","",IF(COUNTIFS('People'!$A$6:$A$505,A45)=1,INDEX('People'!$M$6:$M$505,MATCH(A45,'People'!$A$6:$A$505,0))&amp;"","[Check ID]"))</x:f>
      </x:c>
      <x:c r="C45" s="2" t="str">
        <x:f>IF(A45="","",IF(COUNTIFS('People'!$A$6:$A$505,A45)=1,INDEX('People'!$N$6:$N$505,MATCH(A45,'People'!$A$6:$A$505,0))&amp;"","[Check ID]"))</x:f>
      </x:c>
      <x:c r="D45" s="2" t="str">
        <x:f>IF(OR(E45="",B45="Private person"),"",INDEX('Parent links'!$C$6:$C$755,E45)&amp;"")</x:f>
      </x:c>
      <x:c r="E45" s="2" t="str">
        <x:f>IF(COUNTIFS('Parent links'!$E$6:$E$755,34)=1,MATCH(34,'Parent links'!$E$6:$E$755,0),"")</x:f>
      </x:c>
      <x:c r="F45" s="2"/>
      <x:c r="G45" s="2"/>
    </x:row>
    <x:row r="46" ht="25" customHeight="1">
      <x:c r="A46" s="2" t="str">
        <x:f>IF(E46="","",INDEX('Parent links'!$A$6:$A$755,E46)&amp;"")</x:f>
      </x:c>
      <x:c r="B46" s="2" t="str">
        <x:f>IF(A46="","",IF(COUNTIFS('People'!$A$6:$A$505,A46)=1,INDEX('People'!$M$6:$M$505,MATCH(A46,'People'!$A$6:$A$505,0))&amp;"","[Check ID]"))</x:f>
      </x:c>
      <x:c r="C46" s="2" t="str">
        <x:f>IF(A46="","",IF(COUNTIFS('People'!$A$6:$A$505,A46)=1,INDEX('People'!$N$6:$N$505,MATCH(A46,'People'!$A$6:$A$505,0))&amp;"","[Check ID]"))</x:f>
      </x:c>
      <x:c r="D46" s="2" t="str">
        <x:f>IF(OR(E46="",B46="Private person"),"",INDEX('Parent links'!$C$6:$C$755,E46)&amp;"")</x:f>
      </x:c>
      <x:c r="E46" s="2" t="str">
        <x:f>IF(COUNTIFS('Parent links'!$E$6:$E$755,35)=1,MATCH(35,'Parent links'!$E$6:$E$755,0),"")</x:f>
      </x:c>
      <x:c r="F46" s="2"/>
      <x:c r="G46" s="2"/>
    </x:row>
    <x:row r="47" ht="25" customHeight="1">
      <x:c r="A47" s="2" t="str">
        <x:f>IF(E47="","",INDEX('Parent links'!$A$6:$A$755,E47)&amp;"")</x:f>
      </x:c>
      <x:c r="B47" s="2" t="str">
        <x:f>IF(A47="","",IF(COUNTIFS('People'!$A$6:$A$505,A47)=1,INDEX('People'!$M$6:$M$505,MATCH(A47,'People'!$A$6:$A$505,0))&amp;"","[Check ID]"))</x:f>
      </x:c>
      <x:c r="C47" s="2" t="str">
        <x:f>IF(A47="","",IF(COUNTIFS('People'!$A$6:$A$505,A47)=1,INDEX('People'!$N$6:$N$505,MATCH(A47,'People'!$A$6:$A$505,0))&amp;"","[Check ID]"))</x:f>
      </x:c>
      <x:c r="D47" s="2" t="str">
        <x:f>IF(OR(E47="",B47="Private person"),"",INDEX('Parent links'!$C$6:$C$755,E47)&amp;"")</x:f>
      </x:c>
      <x:c r="E47" s="2" t="str">
        <x:f>IF(COUNTIFS('Parent links'!$E$6:$E$755,36)=1,MATCH(36,'Parent links'!$E$6:$E$755,0),"")</x:f>
      </x:c>
      <x:c r="F47" s="2"/>
      <x:c r="G47" s="2"/>
    </x:row>
    <x:row r="48" ht="25" customHeight="1">
      <x:c r="A48" s="2" t="str">
        <x:f>IF(E48="","",INDEX('Parent links'!$A$6:$A$755,E48)&amp;"")</x:f>
      </x:c>
      <x:c r="B48" s="2" t="str">
        <x:f>IF(A48="","",IF(COUNTIFS('People'!$A$6:$A$505,A48)=1,INDEX('People'!$M$6:$M$505,MATCH(A48,'People'!$A$6:$A$505,0))&amp;"","[Check ID]"))</x:f>
      </x:c>
      <x:c r="C48" s="2" t="str">
        <x:f>IF(A48="","",IF(COUNTIFS('People'!$A$6:$A$505,A48)=1,INDEX('People'!$N$6:$N$505,MATCH(A48,'People'!$A$6:$A$505,0))&amp;"","[Check ID]"))</x:f>
      </x:c>
      <x:c r="D48" s="2" t="str">
        <x:f>IF(OR(E48="",B48="Private person"),"",INDEX('Parent links'!$C$6:$C$755,E48)&amp;"")</x:f>
      </x:c>
      <x:c r="E48" s="2" t="str">
        <x:f>IF(COUNTIFS('Parent links'!$E$6:$E$755,37)=1,MATCH(37,'Parent links'!$E$6:$E$755,0),"")</x:f>
      </x:c>
      <x:c r="F48" s="2"/>
      <x:c r="G48" s="2"/>
    </x:row>
    <x:row r="49" ht="25" customHeight="1">
      <x:c r="A49" s="2" t="str">
        <x:f>IF(E49="","",INDEX('Parent links'!$A$6:$A$755,E49)&amp;"")</x:f>
      </x:c>
      <x:c r="B49" s="2" t="str">
        <x:f>IF(A49="","",IF(COUNTIFS('People'!$A$6:$A$505,A49)=1,INDEX('People'!$M$6:$M$505,MATCH(A49,'People'!$A$6:$A$505,0))&amp;"","[Check ID]"))</x:f>
      </x:c>
      <x:c r="C49" s="2" t="str">
        <x:f>IF(A49="","",IF(COUNTIFS('People'!$A$6:$A$505,A49)=1,INDEX('People'!$N$6:$N$505,MATCH(A49,'People'!$A$6:$A$505,0))&amp;"","[Check ID]"))</x:f>
      </x:c>
      <x:c r="D49" s="2" t="str">
        <x:f>IF(OR(E49="",B49="Private person"),"",INDEX('Parent links'!$C$6:$C$755,E49)&amp;"")</x:f>
      </x:c>
      <x:c r="E49" s="2" t="str">
        <x:f>IF(COUNTIFS('Parent links'!$E$6:$E$755,38)=1,MATCH(38,'Parent links'!$E$6:$E$755,0),"")</x:f>
      </x:c>
      <x:c r="F49" s="2"/>
      <x:c r="G49" s="2"/>
    </x:row>
    <x:row r="50" ht="25" customHeight="1">
      <x:c r="A50" s="2" t="str">
        <x:f>IF(E50="","",INDEX('Parent links'!$A$6:$A$755,E50)&amp;"")</x:f>
      </x:c>
      <x:c r="B50" s="2" t="str">
        <x:f>IF(A50="","",IF(COUNTIFS('People'!$A$6:$A$505,A50)=1,INDEX('People'!$M$6:$M$505,MATCH(A50,'People'!$A$6:$A$505,0))&amp;"","[Check ID]"))</x:f>
      </x:c>
      <x:c r="C50" s="2" t="str">
        <x:f>IF(A50="","",IF(COUNTIFS('People'!$A$6:$A$505,A50)=1,INDEX('People'!$N$6:$N$505,MATCH(A50,'People'!$A$6:$A$505,0))&amp;"","[Check ID]"))</x:f>
      </x:c>
      <x:c r="D50" s="2" t="str">
        <x:f>IF(OR(E50="",B50="Private person"),"",INDEX('Parent links'!$C$6:$C$755,E50)&amp;"")</x:f>
      </x:c>
      <x:c r="E50" s="2" t="str">
        <x:f>IF(COUNTIFS('Parent links'!$E$6:$E$755,39)=1,MATCH(39,'Parent links'!$E$6:$E$755,0),"")</x:f>
      </x:c>
      <x:c r="F50" s="2"/>
      <x:c r="G50" s="2"/>
    </x:row>
    <x:row r="51" ht="25" customHeight="1">
      <x:c r="A51" s="2" t="str">
        <x:f>IF(E51="","",INDEX('Parent links'!$A$6:$A$755,E51)&amp;"")</x:f>
      </x:c>
      <x:c r="B51" s="2" t="str">
        <x:f>IF(A51="","",IF(COUNTIFS('People'!$A$6:$A$505,A51)=1,INDEX('People'!$M$6:$M$505,MATCH(A51,'People'!$A$6:$A$505,0))&amp;"","[Check ID]"))</x:f>
      </x:c>
      <x:c r="C51" s="2" t="str">
        <x:f>IF(A51="","",IF(COUNTIFS('People'!$A$6:$A$505,A51)=1,INDEX('People'!$N$6:$N$505,MATCH(A51,'People'!$A$6:$A$505,0))&amp;"","[Check ID]"))</x:f>
      </x:c>
      <x:c r="D51" s="2" t="str">
        <x:f>IF(OR(E51="",B51="Private person"),"",INDEX('Parent links'!$C$6:$C$755,E51)&amp;"")</x:f>
      </x:c>
      <x:c r="E51" s="2" t="str">
        <x:f>IF(COUNTIFS('Parent links'!$E$6:$E$755,40)=1,MATCH(40,'Parent links'!$E$6:$E$755,0),"")</x:f>
      </x:c>
      <x:c r="F51" s="2"/>
      <x:c r="G51" s="2"/>
    </x:row>
    <x:row r="52" ht="25" customHeight="1">
      <x:c r="A52" s="2"/>
      <x:c r="B52" s="2"/>
      <x:c r="C52" s="2"/>
      <x:c r="D52" s="2"/>
      <x:c r="E52" s="2"/>
      <x:c r="F52" s="2"/>
      <x:c r="G52" s="2"/>
    </x:row>
    <x:row r="53" ht="25" customHeight="1">
      <x:c r="A53" s="2"/>
      <x:c r="B53" s="2"/>
      <x:c r="C53" s="2"/>
      <x:c r="D53" s="2"/>
      <x:c r="E53" s="2"/>
      <x:c r="F53" s="2"/>
      <x:c r="G53" s="2"/>
    </x:row>
    <x:row r="54" ht="25" customHeight="1">
      <x:c r="A54" s="2"/>
      <x:c r="B54" s="2"/>
      <x:c r="C54" s="2"/>
      <x:c r="D54" s="2"/>
      <x:c r="E54" s="2"/>
      <x:c r="F54" s="2"/>
      <x:c r="G54" s="2"/>
    </x:row>
    <x:row r="55" ht="25" customHeight="1">
      <x:c r="A55" s="2"/>
      <x:c r="B55" s="2"/>
      <x:c r="C55" s="2"/>
      <x:c r="D55" s="2"/>
      <x:c r="E55" s="2"/>
      <x:c r="F55" s="2"/>
      <x:c r="G55" s="2"/>
    </x:row>
    <x:row r="56" ht="25" customHeight="1">
      <x:c r="A56" s="2"/>
      <x:c r="B56" s="2"/>
      <x:c r="C56" s="2"/>
      <x:c r="D56" s="2"/>
      <x:c r="E56" s="2"/>
      <x:c r="F56" s="2"/>
      <x:c r="G56" s="2"/>
    </x:row>
  </x:sheetData>
  <x:mergeCells>
    <x:mergeCell ref="A4:B4"/>
    <x:mergeCell ref="A6:B6"/>
    <x:mergeCell ref="C6:G6"/>
    <x:mergeCell ref="A7:B7"/>
    <x:mergeCell ref="C7:G7"/>
    <x:mergeCell ref="C9:G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14D3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4" hidden="0" customWidth="1"/>
    <x:col min="3" max="3" width="19" hidden="0" customWidth="1"/>
    <x:col min="4" max="4" width="32" hidden="0" customWidth="1"/>
    <x:col min="5" max="5" width="35" hidden="0" customWidth="1"/>
    <x:col min="6" max="6" width="23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Ancestors</x:v>
      </x:c>
      <x:c r="B2" s="2"/>
      <x:c r="C2" s="2"/>
      <x:c r="D2" s="2"/>
      <x:c r="E2" s="2"/>
      <x:c r="F2" s="2"/>
      <x:c r="G2" s="2"/>
    </x:row>
    <x:row r="3" ht="25" customHeight="1">
      <x:c r="A3" s="2" t="str">
        <x:v>Five generations. Slots preserve gaps and repeated IDs. Parent 1 / 2 do not imply sex.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42" customHeight="1">
      <x:c r="A5" s="9" t="str">
        <x:v>Slot</x:v>
      </x:c>
      <x:c r="B5" s="9" t="str">
        <x:v>Generation</x:v>
      </x:c>
      <x:c r="C5" s="9" t="str">
        <x:v>Person ID (auto)</x:v>
      </x:c>
      <x:c r="D5" s="9" t="str">
        <x:v>Name (auto)</x:v>
      </x:c>
      <x:c r="E5" s="9" t="str">
        <x:v>Dates (auto)</x:v>
      </x:c>
      <x:c r="F5" s="9" t="str">
        <x:v>Chosen parent family</x:v>
      </x:c>
      <x:c r="G5" s="9" t="str">
        <x:v>Link type</x:v>
      </x:c>
    </x:row>
    <x:row r="6" ht="25" customHeight="1">
      <x:c r="A6" s="12" t="n">
        <x:v>1</x:v>
      </x:c>
      <x:c r="B6" s="12" t="n">
        <x:v>1</x:v>
      </x:c>
      <x:c r="C6" s="12" t="str">
        <x:f>'Start'!$D$4&amp;""</x:f>
      </x:c>
      <x:c r="D6" s="12" t="str">
        <x:f>IF(C6="","Unknown",IF(C6="","",IF(COUNTIFS('People'!$A$6:$A$505,C6)=1,INDEX('People'!$M$6:$M$505,MATCH(C6,'People'!$A$6:$A$505,0))&amp;"","[Check ID]")))</x:f>
        <x:v>Unknown</x:v>
      </x:c>
      <x:c r="E6" s="12" t="str">
        <x:f>IF(C6="","",IF(COUNTIFS('People'!$A$6:$A$505,C6)=1,INDEX('People'!$N$6:$N$505,MATCH(C6,'People'!$A$6:$A$505,0))&amp;"","[Check ID]"))</x:f>
      </x:c>
      <x:c r="F6" s="12" t="str">
        <x:f>IF(C6="","",IF(COUNTIFS('People'!$A$6:$A$505,C6)=1,INDEX('People'!$I$6:$I$505,MATCH(C6,'People'!$A$6:$A$505,0))&amp;"","[Check ID]"))</x:f>
      </x:c>
      <x:c r="G6" s="12" t="str">
        <x:f>IF(D6="Private person","",IF(C6="","",IF(COUNTIFS('People'!$A$6:$A$505,C6)=1,INDEX('People'!$J$6:$J$505,MATCH(C6,'People'!$A$6:$A$505,0))&amp;"","[Check ID]")))</x:f>
      </x:c>
    </x:row>
    <x:row r="7" ht="25" customHeight="1">
      <x:c r="A7" s="12" t="n">
        <x:v>2</x:v>
      </x:c>
      <x:c r="B7" s="12" t="n">
        <x:v>2</x:v>
      </x:c>
      <x:c r="C7" s="12" t="str">
        <x:f>IF(F6="","",IF(COUNTIFS('Families'!$A$6:$A$305,F6)=1,INDEX('Families'!$B$6:$B$305,MATCH(F6,'Families'!$A$6:$A$305,0))&amp;"","[Check ID]"))</x:f>
      </x:c>
      <x:c r="D7" s="12" t="str">
        <x:f>IF(C7="","Unknown",IF(C7="","",IF(COUNTIFS('People'!$A$6:$A$505,C7)=1,INDEX('People'!$M$6:$M$505,MATCH(C7,'People'!$A$6:$A$505,0))&amp;"","[Check ID]")))</x:f>
        <x:v>Unknown</x:v>
      </x:c>
      <x:c r="E7" s="12" t="str">
        <x:f>IF(C7="","",IF(COUNTIFS('People'!$A$6:$A$505,C7)=1,INDEX('People'!$N$6:$N$505,MATCH(C7,'People'!$A$6:$A$505,0))&amp;"","[Check ID]"))</x:f>
      </x:c>
      <x:c r="F7" s="12" t="str">
        <x:f>IF(C7="","",IF(COUNTIFS('People'!$A$6:$A$505,C7)=1,INDEX('People'!$I$6:$I$505,MATCH(C7,'People'!$A$6:$A$505,0))&amp;"","[Check ID]"))</x:f>
      </x:c>
      <x:c r="G7" s="12" t="str">
        <x:f>IF(D7="Private person","",IF(C7="","",IF(COUNTIFS('People'!$A$6:$A$505,C7)=1,INDEX('People'!$J$6:$J$505,MATCH(C7,'People'!$A$6:$A$505,0))&amp;"","[Check ID]")))</x:f>
      </x:c>
    </x:row>
    <x:row r="8" ht="25" customHeight="1">
      <x:c r="A8" s="12" t="n">
        <x:v>3</x:v>
      </x:c>
      <x:c r="B8" s="12" t="n">
        <x:v>2</x:v>
      </x:c>
      <x:c r="C8" s="12" t="str">
        <x:f>IF(F6="","",IF(COUNTIFS('Families'!$A$6:$A$305,F6)=1,INDEX('Families'!$C$6:$C$305,MATCH(F6,'Families'!$A$6:$A$305,0))&amp;"","[Check ID]"))</x:f>
      </x:c>
      <x:c r="D8" s="12" t="str">
        <x:f>IF(C8="","Unknown",IF(C8="","",IF(COUNTIFS('People'!$A$6:$A$505,C8)=1,INDEX('People'!$M$6:$M$505,MATCH(C8,'People'!$A$6:$A$505,0))&amp;"","[Check ID]")))</x:f>
        <x:v>Unknown</x:v>
      </x:c>
      <x:c r="E8" s="12" t="str">
        <x:f>IF(C8="","",IF(COUNTIFS('People'!$A$6:$A$505,C8)=1,INDEX('People'!$N$6:$N$505,MATCH(C8,'People'!$A$6:$A$505,0))&amp;"","[Check ID]"))</x:f>
      </x:c>
      <x:c r="F8" s="12" t="str">
        <x:f>IF(C8="","",IF(COUNTIFS('People'!$A$6:$A$505,C8)=1,INDEX('People'!$I$6:$I$505,MATCH(C8,'People'!$A$6:$A$505,0))&amp;"","[Check ID]"))</x:f>
      </x:c>
      <x:c r="G8" s="12" t="str">
        <x:f>IF(D8="Private person","",IF(C8="","",IF(COUNTIFS('People'!$A$6:$A$505,C8)=1,INDEX('People'!$J$6:$J$505,MATCH(C8,'People'!$A$6:$A$505,0))&amp;"","[Check ID]")))</x:f>
      </x:c>
    </x:row>
    <x:row r="9" ht="25" customHeight="1">
      <x:c r="A9" s="12" t="n">
        <x:v>4</x:v>
      </x:c>
      <x:c r="B9" s="12" t="n">
        <x:v>3</x:v>
      </x:c>
      <x:c r="C9" s="12" t="str">
        <x:f>IF(F7="","",IF(COUNTIFS('Families'!$A$6:$A$305,F7)=1,INDEX('Families'!$B$6:$B$305,MATCH(F7,'Families'!$A$6:$A$305,0))&amp;"","[Check ID]"))</x:f>
      </x:c>
      <x:c r="D9" s="12" t="str">
        <x:f>IF(C9="","Unknown",IF(C9="","",IF(COUNTIFS('People'!$A$6:$A$505,C9)=1,INDEX('People'!$M$6:$M$505,MATCH(C9,'People'!$A$6:$A$505,0))&amp;"","[Check ID]")))</x:f>
        <x:v>Unknown</x:v>
      </x:c>
      <x:c r="E9" s="12" t="str">
        <x:f>IF(C9="","",IF(COUNTIFS('People'!$A$6:$A$505,C9)=1,INDEX('People'!$N$6:$N$505,MATCH(C9,'People'!$A$6:$A$505,0))&amp;"","[Check ID]"))</x:f>
      </x:c>
      <x:c r="F9" s="12" t="str">
        <x:f>IF(C9="","",IF(COUNTIFS('People'!$A$6:$A$505,C9)=1,INDEX('People'!$I$6:$I$505,MATCH(C9,'People'!$A$6:$A$505,0))&amp;"","[Check ID]"))</x:f>
      </x:c>
      <x:c r="G9" s="12" t="str">
        <x:f>IF(D9="Private person","",IF(C9="","",IF(COUNTIFS('People'!$A$6:$A$505,C9)=1,INDEX('People'!$J$6:$J$505,MATCH(C9,'People'!$A$6:$A$505,0))&amp;"","[Check ID]")))</x:f>
      </x:c>
    </x:row>
    <x:row r="10" ht="25" customHeight="1">
      <x:c r="A10" s="12" t="n">
        <x:v>5</x:v>
      </x:c>
      <x:c r="B10" s="12" t="n">
        <x:v>3</x:v>
      </x:c>
      <x:c r="C10" s="12" t="str">
        <x:f>IF(F7="","",IF(COUNTIFS('Families'!$A$6:$A$305,F7)=1,INDEX('Families'!$C$6:$C$305,MATCH(F7,'Families'!$A$6:$A$305,0))&amp;"","[Check ID]"))</x:f>
      </x:c>
      <x:c r="D10" s="12" t="str">
        <x:f>IF(C10="","Unknown",IF(C10="","",IF(COUNTIFS('People'!$A$6:$A$505,C10)=1,INDEX('People'!$M$6:$M$505,MATCH(C10,'People'!$A$6:$A$505,0))&amp;"","[Check ID]")))</x:f>
        <x:v>Unknown</x:v>
      </x:c>
      <x:c r="E10" s="12" t="str">
        <x:f>IF(C10="","",IF(COUNTIFS('People'!$A$6:$A$505,C10)=1,INDEX('People'!$N$6:$N$505,MATCH(C10,'People'!$A$6:$A$505,0))&amp;"","[Check ID]"))</x:f>
      </x:c>
      <x:c r="F10" s="12" t="str">
        <x:f>IF(C10="","",IF(COUNTIFS('People'!$A$6:$A$505,C10)=1,INDEX('People'!$I$6:$I$505,MATCH(C10,'People'!$A$6:$A$505,0))&amp;"","[Check ID]"))</x:f>
      </x:c>
      <x:c r="G10" s="12" t="str">
        <x:f>IF(D10="Private person","",IF(C10="","",IF(COUNTIFS('People'!$A$6:$A$505,C10)=1,INDEX('People'!$J$6:$J$505,MATCH(C10,'People'!$A$6:$A$505,0))&amp;"","[Check ID]")))</x:f>
      </x:c>
    </x:row>
    <x:row r="11" ht="25" customHeight="1">
      <x:c r="A11" s="12" t="n">
        <x:v>6</x:v>
      </x:c>
      <x:c r="B11" s="12" t="n">
        <x:v>3</x:v>
      </x:c>
      <x:c r="C11" s="12" t="str">
        <x:f>IF(F8="","",IF(COUNTIFS('Families'!$A$6:$A$305,F8)=1,INDEX('Families'!$B$6:$B$305,MATCH(F8,'Families'!$A$6:$A$305,0))&amp;"","[Check ID]"))</x:f>
      </x:c>
      <x:c r="D11" s="12" t="str">
        <x:f>IF(C11="","Unknown",IF(C11="","",IF(COUNTIFS('People'!$A$6:$A$505,C11)=1,INDEX('People'!$M$6:$M$505,MATCH(C11,'People'!$A$6:$A$505,0))&amp;"","[Check ID]")))</x:f>
        <x:v>Unknown</x:v>
      </x:c>
      <x:c r="E11" s="12" t="str">
        <x:f>IF(C11="","",IF(COUNTIFS('People'!$A$6:$A$505,C11)=1,INDEX('People'!$N$6:$N$505,MATCH(C11,'People'!$A$6:$A$505,0))&amp;"","[Check ID]"))</x:f>
      </x:c>
      <x:c r="F11" s="12" t="str">
        <x:f>IF(C11="","",IF(COUNTIFS('People'!$A$6:$A$505,C11)=1,INDEX('People'!$I$6:$I$505,MATCH(C11,'People'!$A$6:$A$505,0))&amp;"","[Check ID]"))</x:f>
      </x:c>
      <x:c r="G11" s="12" t="str">
        <x:f>IF(D11="Private person","",IF(C11="","",IF(COUNTIFS('People'!$A$6:$A$505,C11)=1,INDEX('People'!$J$6:$J$505,MATCH(C11,'People'!$A$6:$A$505,0))&amp;"","[Check ID]")))</x:f>
      </x:c>
    </x:row>
    <x:row r="12" ht="25" customHeight="1">
      <x:c r="A12" s="12" t="n">
        <x:v>7</x:v>
      </x:c>
      <x:c r="B12" s="12" t="n">
        <x:v>3</x:v>
      </x:c>
      <x:c r="C12" s="12" t="str">
        <x:f>IF(F8="","",IF(COUNTIFS('Families'!$A$6:$A$305,F8)=1,INDEX('Families'!$C$6:$C$305,MATCH(F8,'Families'!$A$6:$A$305,0))&amp;"","[Check ID]"))</x:f>
      </x:c>
      <x:c r="D12" s="12" t="str">
        <x:f>IF(C12="","Unknown",IF(C12="","",IF(COUNTIFS('People'!$A$6:$A$505,C12)=1,INDEX('People'!$M$6:$M$505,MATCH(C12,'People'!$A$6:$A$505,0))&amp;"","[Check ID]")))</x:f>
        <x:v>Unknown</x:v>
      </x:c>
      <x:c r="E12" s="12" t="str">
        <x:f>IF(C12="","",IF(COUNTIFS('People'!$A$6:$A$505,C12)=1,INDEX('People'!$N$6:$N$505,MATCH(C12,'People'!$A$6:$A$505,0))&amp;"","[Check ID]"))</x:f>
      </x:c>
      <x:c r="F12" s="12" t="str">
        <x:f>IF(C12="","",IF(COUNTIFS('People'!$A$6:$A$505,C12)=1,INDEX('People'!$I$6:$I$505,MATCH(C12,'People'!$A$6:$A$505,0))&amp;"","[Check ID]"))</x:f>
      </x:c>
      <x:c r="G12" s="12" t="str">
        <x:f>IF(D12="Private person","",IF(C12="","",IF(COUNTIFS('People'!$A$6:$A$505,C12)=1,INDEX('People'!$J$6:$J$505,MATCH(C12,'People'!$A$6:$A$505,0))&amp;"","[Check ID]")))</x:f>
      </x:c>
    </x:row>
    <x:row r="13" ht="25" customHeight="1">
      <x:c r="A13" s="12" t="n">
        <x:v>8</x:v>
      </x:c>
      <x:c r="B13" s="12" t="n">
        <x:v>4</x:v>
      </x:c>
      <x:c r="C13" s="12" t="str">
        <x:f>IF(F9="","",IF(COUNTIFS('Families'!$A$6:$A$305,F9)=1,INDEX('Families'!$B$6:$B$305,MATCH(F9,'Families'!$A$6:$A$305,0))&amp;"","[Check ID]"))</x:f>
      </x:c>
      <x:c r="D13" s="12" t="str">
        <x:f>IF(C13="","Unknown",IF(C13="","",IF(COUNTIFS('People'!$A$6:$A$505,C13)=1,INDEX('People'!$M$6:$M$505,MATCH(C13,'People'!$A$6:$A$505,0))&amp;"","[Check ID]")))</x:f>
        <x:v>Unknown</x:v>
      </x:c>
      <x:c r="E13" s="12" t="str">
        <x:f>IF(C13="","",IF(COUNTIFS('People'!$A$6:$A$505,C13)=1,INDEX('People'!$N$6:$N$505,MATCH(C13,'People'!$A$6:$A$505,0))&amp;"","[Check ID]"))</x:f>
      </x:c>
      <x:c r="F13" s="12" t="str">
        <x:f>IF(C13="","",IF(COUNTIFS('People'!$A$6:$A$505,C13)=1,INDEX('People'!$I$6:$I$505,MATCH(C13,'People'!$A$6:$A$505,0))&amp;"","[Check ID]"))</x:f>
      </x:c>
      <x:c r="G13" s="12" t="str">
        <x:f>IF(D13="Private person","",IF(C13="","",IF(COUNTIFS('People'!$A$6:$A$505,C13)=1,INDEX('People'!$J$6:$J$505,MATCH(C13,'People'!$A$6:$A$505,0))&amp;"","[Check ID]")))</x:f>
      </x:c>
    </x:row>
    <x:row r="14" ht="25" customHeight="1">
      <x:c r="A14" s="12" t="n">
        <x:v>9</x:v>
      </x:c>
      <x:c r="B14" s="12" t="n">
        <x:v>4</x:v>
      </x:c>
      <x:c r="C14" s="12" t="str">
        <x:f>IF(F9="","",IF(COUNTIFS('Families'!$A$6:$A$305,F9)=1,INDEX('Families'!$C$6:$C$305,MATCH(F9,'Families'!$A$6:$A$305,0))&amp;"","[Check ID]"))</x:f>
      </x:c>
      <x:c r="D14" s="12" t="str">
        <x:f>IF(C14="","Unknown",IF(C14="","",IF(COUNTIFS('People'!$A$6:$A$505,C14)=1,INDEX('People'!$M$6:$M$505,MATCH(C14,'People'!$A$6:$A$505,0))&amp;"","[Check ID]")))</x:f>
        <x:v>Unknown</x:v>
      </x:c>
      <x:c r="E14" s="12" t="str">
        <x:f>IF(C14="","",IF(COUNTIFS('People'!$A$6:$A$505,C14)=1,INDEX('People'!$N$6:$N$505,MATCH(C14,'People'!$A$6:$A$505,0))&amp;"","[Check ID]"))</x:f>
      </x:c>
      <x:c r="F14" s="12" t="str">
        <x:f>IF(C14="","",IF(COUNTIFS('People'!$A$6:$A$505,C14)=1,INDEX('People'!$I$6:$I$505,MATCH(C14,'People'!$A$6:$A$505,0))&amp;"","[Check ID]"))</x:f>
      </x:c>
      <x:c r="G14" s="12" t="str">
        <x:f>IF(D14="Private person","",IF(C14="","",IF(COUNTIFS('People'!$A$6:$A$505,C14)=1,INDEX('People'!$J$6:$J$505,MATCH(C14,'People'!$A$6:$A$505,0))&amp;"","[Check ID]")))</x:f>
      </x:c>
    </x:row>
    <x:row r="15" ht="25" customHeight="1">
      <x:c r="A15" s="12" t="n">
        <x:v>10</x:v>
      </x:c>
      <x:c r="B15" s="12" t="n">
        <x:v>4</x:v>
      </x:c>
      <x:c r="C15" s="12" t="str">
        <x:f>IF(F10="","",IF(COUNTIFS('Families'!$A$6:$A$305,F10)=1,INDEX('Families'!$B$6:$B$305,MATCH(F10,'Families'!$A$6:$A$305,0))&amp;"","[Check ID]"))</x:f>
      </x:c>
      <x:c r="D15" s="12" t="str">
        <x:f>IF(C15="","Unknown",IF(C15="","",IF(COUNTIFS('People'!$A$6:$A$505,C15)=1,INDEX('People'!$M$6:$M$505,MATCH(C15,'People'!$A$6:$A$505,0))&amp;"","[Check ID]")))</x:f>
        <x:v>Unknown</x:v>
      </x:c>
      <x:c r="E15" s="12" t="str">
        <x:f>IF(C15="","",IF(COUNTIFS('People'!$A$6:$A$505,C15)=1,INDEX('People'!$N$6:$N$505,MATCH(C15,'People'!$A$6:$A$505,0))&amp;"","[Check ID]"))</x:f>
      </x:c>
      <x:c r="F15" s="12" t="str">
        <x:f>IF(C15="","",IF(COUNTIFS('People'!$A$6:$A$505,C15)=1,INDEX('People'!$I$6:$I$505,MATCH(C15,'People'!$A$6:$A$505,0))&amp;"","[Check ID]"))</x:f>
      </x:c>
      <x:c r="G15" s="12" t="str">
        <x:f>IF(D15="Private person","",IF(C15="","",IF(COUNTIFS('People'!$A$6:$A$505,C15)=1,INDEX('People'!$J$6:$J$505,MATCH(C15,'People'!$A$6:$A$505,0))&amp;"","[Check ID]")))</x:f>
      </x:c>
    </x:row>
    <x:row r="16" ht="25" customHeight="1">
      <x:c r="A16" s="12" t="n">
        <x:v>11</x:v>
      </x:c>
      <x:c r="B16" s="12" t="n">
        <x:v>4</x:v>
      </x:c>
      <x:c r="C16" s="12" t="str">
        <x:f>IF(F10="","",IF(COUNTIFS('Families'!$A$6:$A$305,F10)=1,INDEX('Families'!$C$6:$C$305,MATCH(F10,'Families'!$A$6:$A$305,0))&amp;"","[Check ID]"))</x:f>
      </x:c>
      <x:c r="D16" s="12" t="str">
        <x:f>IF(C16="","Unknown",IF(C16="","",IF(COUNTIFS('People'!$A$6:$A$505,C16)=1,INDEX('People'!$M$6:$M$505,MATCH(C16,'People'!$A$6:$A$505,0))&amp;"","[Check ID]")))</x:f>
        <x:v>Unknown</x:v>
      </x:c>
      <x:c r="E16" s="12" t="str">
        <x:f>IF(C16="","",IF(COUNTIFS('People'!$A$6:$A$505,C16)=1,INDEX('People'!$N$6:$N$505,MATCH(C16,'People'!$A$6:$A$505,0))&amp;"","[Check ID]"))</x:f>
      </x:c>
      <x:c r="F16" s="12" t="str">
        <x:f>IF(C16="","",IF(COUNTIFS('People'!$A$6:$A$505,C16)=1,INDEX('People'!$I$6:$I$505,MATCH(C16,'People'!$A$6:$A$505,0))&amp;"","[Check ID]"))</x:f>
      </x:c>
      <x:c r="G16" s="12" t="str">
        <x:f>IF(D16="Private person","",IF(C16="","",IF(COUNTIFS('People'!$A$6:$A$505,C16)=1,INDEX('People'!$J$6:$J$505,MATCH(C16,'People'!$A$6:$A$505,0))&amp;"","[Check ID]")))</x:f>
      </x:c>
    </x:row>
    <x:row r="17" ht="25" customHeight="1">
      <x:c r="A17" s="12" t="n">
        <x:v>12</x:v>
      </x:c>
      <x:c r="B17" s="12" t="n">
        <x:v>4</x:v>
      </x:c>
      <x:c r="C17" s="12" t="str">
        <x:f>IF(F11="","",IF(COUNTIFS('Families'!$A$6:$A$305,F11)=1,INDEX('Families'!$B$6:$B$305,MATCH(F11,'Families'!$A$6:$A$305,0))&amp;"","[Check ID]"))</x:f>
      </x:c>
      <x:c r="D17" s="12" t="str">
        <x:f>IF(C17="","Unknown",IF(C17="","",IF(COUNTIFS('People'!$A$6:$A$505,C17)=1,INDEX('People'!$M$6:$M$505,MATCH(C17,'People'!$A$6:$A$505,0))&amp;"","[Check ID]")))</x:f>
        <x:v>Unknown</x:v>
      </x:c>
      <x:c r="E17" s="12" t="str">
        <x:f>IF(C17="","",IF(COUNTIFS('People'!$A$6:$A$505,C17)=1,INDEX('People'!$N$6:$N$505,MATCH(C17,'People'!$A$6:$A$505,0))&amp;"","[Check ID]"))</x:f>
      </x:c>
      <x:c r="F17" s="12" t="str">
        <x:f>IF(C17="","",IF(COUNTIFS('People'!$A$6:$A$505,C17)=1,INDEX('People'!$I$6:$I$505,MATCH(C17,'People'!$A$6:$A$505,0))&amp;"","[Check ID]"))</x:f>
      </x:c>
      <x:c r="G17" s="12" t="str">
        <x:f>IF(D17="Private person","",IF(C17="","",IF(COUNTIFS('People'!$A$6:$A$505,C17)=1,INDEX('People'!$J$6:$J$505,MATCH(C17,'People'!$A$6:$A$505,0))&amp;"","[Check ID]")))</x:f>
      </x:c>
    </x:row>
    <x:row r="18" ht="25" customHeight="1">
      <x:c r="A18" s="12" t="n">
        <x:v>13</x:v>
      </x:c>
      <x:c r="B18" s="12" t="n">
        <x:v>4</x:v>
      </x:c>
      <x:c r="C18" s="12" t="str">
        <x:f>IF(F11="","",IF(COUNTIFS('Families'!$A$6:$A$305,F11)=1,INDEX('Families'!$C$6:$C$305,MATCH(F11,'Families'!$A$6:$A$305,0))&amp;"","[Check ID]"))</x:f>
      </x:c>
      <x:c r="D18" s="12" t="str">
        <x:f>IF(C18="","Unknown",IF(C18="","",IF(COUNTIFS('People'!$A$6:$A$505,C18)=1,INDEX('People'!$M$6:$M$505,MATCH(C18,'People'!$A$6:$A$505,0))&amp;"","[Check ID]")))</x:f>
        <x:v>Unknown</x:v>
      </x:c>
      <x:c r="E18" s="12" t="str">
        <x:f>IF(C18="","",IF(COUNTIFS('People'!$A$6:$A$505,C18)=1,INDEX('People'!$N$6:$N$505,MATCH(C18,'People'!$A$6:$A$505,0))&amp;"","[Check ID]"))</x:f>
      </x:c>
      <x:c r="F18" s="12" t="str">
        <x:f>IF(C18="","",IF(COUNTIFS('People'!$A$6:$A$505,C18)=1,INDEX('People'!$I$6:$I$505,MATCH(C18,'People'!$A$6:$A$505,0))&amp;"","[Check ID]"))</x:f>
      </x:c>
      <x:c r="G18" s="12" t="str">
        <x:f>IF(D18="Private person","",IF(C18="","",IF(COUNTIFS('People'!$A$6:$A$505,C18)=1,INDEX('People'!$J$6:$J$505,MATCH(C18,'People'!$A$6:$A$505,0))&amp;"","[Check ID]")))</x:f>
      </x:c>
    </x:row>
    <x:row r="19" ht="25" customHeight="1">
      <x:c r="A19" s="12" t="n">
        <x:v>14</x:v>
      </x:c>
      <x:c r="B19" s="12" t="n">
        <x:v>4</x:v>
      </x:c>
      <x:c r="C19" s="12" t="str">
        <x:f>IF(F12="","",IF(COUNTIFS('Families'!$A$6:$A$305,F12)=1,INDEX('Families'!$B$6:$B$305,MATCH(F12,'Families'!$A$6:$A$305,0))&amp;"","[Check ID]"))</x:f>
      </x:c>
      <x:c r="D19" s="12" t="str">
        <x:f>IF(C19="","Unknown",IF(C19="","",IF(COUNTIFS('People'!$A$6:$A$505,C19)=1,INDEX('People'!$M$6:$M$505,MATCH(C19,'People'!$A$6:$A$505,0))&amp;"","[Check ID]")))</x:f>
        <x:v>Unknown</x:v>
      </x:c>
      <x:c r="E19" s="12" t="str">
        <x:f>IF(C19="","",IF(COUNTIFS('People'!$A$6:$A$505,C19)=1,INDEX('People'!$N$6:$N$505,MATCH(C19,'People'!$A$6:$A$505,0))&amp;"","[Check ID]"))</x:f>
      </x:c>
      <x:c r="F19" s="12" t="str">
        <x:f>IF(C19="","",IF(COUNTIFS('People'!$A$6:$A$505,C19)=1,INDEX('People'!$I$6:$I$505,MATCH(C19,'People'!$A$6:$A$505,0))&amp;"","[Check ID]"))</x:f>
      </x:c>
      <x:c r="G19" s="12" t="str">
        <x:f>IF(D19="Private person","",IF(C19="","",IF(COUNTIFS('People'!$A$6:$A$505,C19)=1,INDEX('People'!$J$6:$J$505,MATCH(C19,'People'!$A$6:$A$505,0))&amp;"","[Check ID]")))</x:f>
      </x:c>
    </x:row>
    <x:row r="20" ht="25" customHeight="1">
      <x:c r="A20" s="12" t="n">
        <x:v>15</x:v>
      </x:c>
      <x:c r="B20" s="12" t="n">
        <x:v>4</x:v>
      </x:c>
      <x:c r="C20" s="12" t="str">
        <x:f>IF(F12="","",IF(COUNTIFS('Families'!$A$6:$A$305,F12)=1,INDEX('Families'!$C$6:$C$305,MATCH(F12,'Families'!$A$6:$A$305,0))&amp;"","[Check ID]"))</x:f>
      </x:c>
      <x:c r="D20" s="12" t="str">
        <x:f>IF(C20="","Unknown",IF(C20="","",IF(COUNTIFS('People'!$A$6:$A$505,C20)=1,INDEX('People'!$M$6:$M$505,MATCH(C20,'People'!$A$6:$A$505,0))&amp;"","[Check ID]")))</x:f>
        <x:v>Unknown</x:v>
      </x:c>
      <x:c r="E20" s="12" t="str">
        <x:f>IF(C20="","",IF(COUNTIFS('People'!$A$6:$A$505,C20)=1,INDEX('People'!$N$6:$N$505,MATCH(C20,'People'!$A$6:$A$505,0))&amp;"","[Check ID]"))</x:f>
      </x:c>
      <x:c r="F20" s="12" t="str">
        <x:f>IF(C20="","",IF(COUNTIFS('People'!$A$6:$A$505,C20)=1,INDEX('People'!$I$6:$I$505,MATCH(C20,'People'!$A$6:$A$505,0))&amp;"","[Check ID]"))</x:f>
      </x:c>
      <x:c r="G20" s="12" t="str">
        <x:f>IF(D20="Private person","",IF(C20="","",IF(COUNTIFS('People'!$A$6:$A$505,C20)=1,INDEX('People'!$J$6:$J$505,MATCH(C20,'People'!$A$6:$A$505,0))&amp;"","[Check ID]")))</x:f>
      </x:c>
    </x:row>
    <x:row r="21" ht="25" customHeight="1">
      <x:c r="A21" s="12" t="n">
        <x:v>16</x:v>
      </x:c>
      <x:c r="B21" s="12" t="n">
        <x:v>5</x:v>
      </x:c>
      <x:c r="C21" s="12" t="str">
        <x:f>IF(F13="","",IF(COUNTIFS('Families'!$A$6:$A$305,F13)=1,INDEX('Families'!$B$6:$B$305,MATCH(F13,'Families'!$A$6:$A$305,0))&amp;"","[Check ID]"))</x:f>
      </x:c>
      <x:c r="D21" s="12" t="str">
        <x:f>IF(C21="","Unknown",IF(C21="","",IF(COUNTIFS('People'!$A$6:$A$505,C21)=1,INDEX('People'!$M$6:$M$505,MATCH(C21,'People'!$A$6:$A$505,0))&amp;"","[Check ID]")))</x:f>
        <x:v>Unknown</x:v>
      </x:c>
      <x:c r="E21" s="12" t="str">
        <x:f>IF(C21="","",IF(COUNTIFS('People'!$A$6:$A$505,C21)=1,INDEX('People'!$N$6:$N$505,MATCH(C21,'People'!$A$6:$A$505,0))&amp;"","[Check ID]"))</x:f>
      </x:c>
      <x:c r="F21" s="12" t="str">
        <x:f>IF(C21="","",IF(COUNTIFS('People'!$A$6:$A$505,C21)=1,INDEX('People'!$I$6:$I$505,MATCH(C21,'People'!$A$6:$A$505,0))&amp;"","[Check ID]"))</x:f>
      </x:c>
      <x:c r="G21" s="12" t="str">
        <x:f>IF(D21="Private person","",IF(C21="","",IF(COUNTIFS('People'!$A$6:$A$505,C21)=1,INDEX('People'!$J$6:$J$505,MATCH(C21,'People'!$A$6:$A$505,0))&amp;"","[Check ID]")))</x:f>
      </x:c>
    </x:row>
    <x:row r="22" ht="25" customHeight="1">
      <x:c r="A22" s="12" t="n">
        <x:v>17</x:v>
      </x:c>
      <x:c r="B22" s="12" t="n">
        <x:v>5</x:v>
      </x:c>
      <x:c r="C22" s="12" t="str">
        <x:f>IF(F13="","",IF(COUNTIFS('Families'!$A$6:$A$305,F13)=1,INDEX('Families'!$C$6:$C$305,MATCH(F13,'Families'!$A$6:$A$305,0))&amp;"","[Check ID]"))</x:f>
      </x:c>
      <x:c r="D22" s="12" t="str">
        <x:f>IF(C22="","Unknown",IF(C22="","",IF(COUNTIFS('People'!$A$6:$A$505,C22)=1,INDEX('People'!$M$6:$M$505,MATCH(C22,'People'!$A$6:$A$505,0))&amp;"","[Check ID]")))</x:f>
        <x:v>Unknown</x:v>
      </x:c>
      <x:c r="E22" s="12" t="str">
        <x:f>IF(C22="","",IF(COUNTIFS('People'!$A$6:$A$505,C22)=1,INDEX('People'!$N$6:$N$505,MATCH(C22,'People'!$A$6:$A$505,0))&amp;"","[Check ID]"))</x:f>
      </x:c>
      <x:c r="F22" s="12" t="str">
        <x:f>IF(C22="","",IF(COUNTIFS('People'!$A$6:$A$505,C22)=1,INDEX('People'!$I$6:$I$505,MATCH(C22,'People'!$A$6:$A$505,0))&amp;"","[Check ID]"))</x:f>
      </x:c>
      <x:c r="G22" s="12" t="str">
        <x:f>IF(D22="Private person","",IF(C22="","",IF(COUNTIFS('People'!$A$6:$A$505,C22)=1,INDEX('People'!$J$6:$J$505,MATCH(C22,'People'!$A$6:$A$505,0))&amp;"","[Check ID]")))</x:f>
      </x:c>
    </x:row>
    <x:row r="23" ht="25" customHeight="1">
      <x:c r="A23" s="12" t="n">
        <x:v>18</x:v>
      </x:c>
      <x:c r="B23" s="12" t="n">
        <x:v>5</x:v>
      </x:c>
      <x:c r="C23" s="12" t="str">
        <x:f>IF(F14="","",IF(COUNTIFS('Families'!$A$6:$A$305,F14)=1,INDEX('Families'!$B$6:$B$305,MATCH(F14,'Families'!$A$6:$A$305,0))&amp;"","[Check ID]"))</x:f>
      </x:c>
      <x:c r="D23" s="12" t="str">
        <x:f>IF(C23="","Unknown",IF(C23="","",IF(COUNTIFS('People'!$A$6:$A$505,C23)=1,INDEX('People'!$M$6:$M$505,MATCH(C23,'People'!$A$6:$A$505,0))&amp;"","[Check ID]")))</x:f>
        <x:v>Unknown</x:v>
      </x:c>
      <x:c r="E23" s="12" t="str">
        <x:f>IF(C23="","",IF(COUNTIFS('People'!$A$6:$A$505,C23)=1,INDEX('People'!$N$6:$N$505,MATCH(C23,'People'!$A$6:$A$505,0))&amp;"","[Check ID]"))</x:f>
      </x:c>
      <x:c r="F23" s="12" t="str">
        <x:f>IF(C23="","",IF(COUNTIFS('People'!$A$6:$A$505,C23)=1,INDEX('People'!$I$6:$I$505,MATCH(C23,'People'!$A$6:$A$505,0))&amp;"","[Check ID]"))</x:f>
      </x:c>
      <x:c r="G23" s="12" t="str">
        <x:f>IF(D23="Private person","",IF(C23="","",IF(COUNTIFS('People'!$A$6:$A$505,C23)=1,INDEX('People'!$J$6:$J$505,MATCH(C23,'People'!$A$6:$A$505,0))&amp;"","[Check ID]")))</x:f>
      </x:c>
    </x:row>
    <x:row r="24" ht="25" customHeight="1">
      <x:c r="A24" s="12" t="n">
        <x:v>19</x:v>
      </x:c>
      <x:c r="B24" s="12" t="n">
        <x:v>5</x:v>
      </x:c>
      <x:c r="C24" s="12" t="str">
        <x:f>IF(F14="","",IF(COUNTIFS('Families'!$A$6:$A$305,F14)=1,INDEX('Families'!$C$6:$C$305,MATCH(F14,'Families'!$A$6:$A$305,0))&amp;"","[Check ID]"))</x:f>
      </x:c>
      <x:c r="D24" s="12" t="str">
        <x:f>IF(C24="","Unknown",IF(C24="","",IF(COUNTIFS('People'!$A$6:$A$505,C24)=1,INDEX('People'!$M$6:$M$505,MATCH(C24,'People'!$A$6:$A$505,0))&amp;"","[Check ID]")))</x:f>
        <x:v>Unknown</x:v>
      </x:c>
      <x:c r="E24" s="12" t="str">
        <x:f>IF(C24="","",IF(COUNTIFS('People'!$A$6:$A$505,C24)=1,INDEX('People'!$N$6:$N$505,MATCH(C24,'People'!$A$6:$A$505,0))&amp;"","[Check ID]"))</x:f>
      </x:c>
      <x:c r="F24" s="12" t="str">
        <x:f>IF(C24="","",IF(COUNTIFS('People'!$A$6:$A$505,C24)=1,INDEX('People'!$I$6:$I$505,MATCH(C24,'People'!$A$6:$A$505,0))&amp;"","[Check ID]"))</x:f>
      </x:c>
      <x:c r="G24" s="12" t="str">
        <x:f>IF(D24="Private person","",IF(C24="","",IF(COUNTIFS('People'!$A$6:$A$505,C24)=1,INDEX('People'!$J$6:$J$505,MATCH(C24,'People'!$A$6:$A$505,0))&amp;"","[Check ID]")))</x:f>
      </x:c>
    </x:row>
    <x:row r="25" ht="25" customHeight="1">
      <x:c r="A25" s="12" t="n">
        <x:v>20</x:v>
      </x:c>
      <x:c r="B25" s="12" t="n">
        <x:v>5</x:v>
      </x:c>
      <x:c r="C25" s="12" t="str">
        <x:f>IF(F15="","",IF(COUNTIFS('Families'!$A$6:$A$305,F15)=1,INDEX('Families'!$B$6:$B$305,MATCH(F15,'Families'!$A$6:$A$305,0))&amp;"","[Check ID]"))</x:f>
      </x:c>
      <x:c r="D25" s="12" t="str">
        <x:f>IF(C25="","Unknown",IF(C25="","",IF(COUNTIFS('People'!$A$6:$A$505,C25)=1,INDEX('People'!$M$6:$M$505,MATCH(C25,'People'!$A$6:$A$505,0))&amp;"","[Check ID]")))</x:f>
        <x:v>Unknown</x:v>
      </x:c>
      <x:c r="E25" s="12" t="str">
        <x:f>IF(C25="","",IF(COUNTIFS('People'!$A$6:$A$505,C25)=1,INDEX('People'!$N$6:$N$505,MATCH(C25,'People'!$A$6:$A$505,0))&amp;"","[Check ID]"))</x:f>
      </x:c>
      <x:c r="F25" s="12" t="str">
        <x:f>IF(C25="","",IF(COUNTIFS('People'!$A$6:$A$505,C25)=1,INDEX('People'!$I$6:$I$505,MATCH(C25,'People'!$A$6:$A$505,0))&amp;"","[Check ID]"))</x:f>
      </x:c>
      <x:c r="G25" s="12" t="str">
        <x:f>IF(D25="Private person","",IF(C25="","",IF(COUNTIFS('People'!$A$6:$A$505,C25)=1,INDEX('People'!$J$6:$J$505,MATCH(C25,'People'!$A$6:$A$505,0))&amp;"","[Check ID]")))</x:f>
      </x:c>
    </x:row>
    <x:row r="26" ht="25" customHeight="1">
      <x:c r="A26" s="12" t="n">
        <x:v>21</x:v>
      </x:c>
      <x:c r="B26" s="12" t="n">
        <x:v>5</x:v>
      </x:c>
      <x:c r="C26" s="12" t="str">
        <x:f>IF(F15="","",IF(COUNTIFS('Families'!$A$6:$A$305,F15)=1,INDEX('Families'!$C$6:$C$305,MATCH(F15,'Families'!$A$6:$A$305,0))&amp;"","[Check ID]"))</x:f>
      </x:c>
      <x:c r="D26" s="12" t="str">
        <x:f>IF(C26="","Unknown",IF(C26="","",IF(COUNTIFS('People'!$A$6:$A$505,C26)=1,INDEX('People'!$M$6:$M$505,MATCH(C26,'People'!$A$6:$A$505,0))&amp;"","[Check ID]")))</x:f>
        <x:v>Unknown</x:v>
      </x:c>
      <x:c r="E26" s="12" t="str">
        <x:f>IF(C26="","",IF(COUNTIFS('People'!$A$6:$A$505,C26)=1,INDEX('People'!$N$6:$N$505,MATCH(C26,'People'!$A$6:$A$505,0))&amp;"","[Check ID]"))</x:f>
      </x:c>
      <x:c r="F26" s="12" t="str">
        <x:f>IF(C26="","",IF(COUNTIFS('People'!$A$6:$A$505,C26)=1,INDEX('People'!$I$6:$I$505,MATCH(C26,'People'!$A$6:$A$505,0))&amp;"","[Check ID]"))</x:f>
      </x:c>
      <x:c r="G26" s="12" t="str">
        <x:f>IF(D26="Private person","",IF(C26="","",IF(COUNTIFS('People'!$A$6:$A$505,C26)=1,INDEX('People'!$J$6:$J$505,MATCH(C26,'People'!$A$6:$A$505,0))&amp;"","[Check ID]")))</x:f>
      </x:c>
    </x:row>
    <x:row r="27" ht="25" customHeight="1">
      <x:c r="A27" s="12" t="n">
        <x:v>22</x:v>
      </x:c>
      <x:c r="B27" s="12" t="n">
        <x:v>5</x:v>
      </x:c>
      <x:c r="C27" s="12" t="str">
        <x:f>IF(F16="","",IF(COUNTIFS('Families'!$A$6:$A$305,F16)=1,INDEX('Families'!$B$6:$B$305,MATCH(F16,'Families'!$A$6:$A$305,0))&amp;"","[Check ID]"))</x:f>
      </x:c>
      <x:c r="D27" s="12" t="str">
        <x:f>IF(C27="","Unknown",IF(C27="","",IF(COUNTIFS('People'!$A$6:$A$505,C27)=1,INDEX('People'!$M$6:$M$505,MATCH(C27,'People'!$A$6:$A$505,0))&amp;"","[Check ID]")))</x:f>
        <x:v>Unknown</x:v>
      </x:c>
      <x:c r="E27" s="12" t="str">
        <x:f>IF(C27="","",IF(COUNTIFS('People'!$A$6:$A$505,C27)=1,INDEX('People'!$N$6:$N$505,MATCH(C27,'People'!$A$6:$A$505,0))&amp;"","[Check ID]"))</x:f>
      </x:c>
      <x:c r="F27" s="12" t="str">
        <x:f>IF(C27="","",IF(COUNTIFS('People'!$A$6:$A$505,C27)=1,INDEX('People'!$I$6:$I$505,MATCH(C27,'People'!$A$6:$A$505,0))&amp;"","[Check ID]"))</x:f>
      </x:c>
      <x:c r="G27" s="12" t="str">
        <x:f>IF(D27="Private person","",IF(C27="","",IF(COUNTIFS('People'!$A$6:$A$505,C27)=1,INDEX('People'!$J$6:$J$505,MATCH(C27,'People'!$A$6:$A$505,0))&amp;"","[Check ID]")))</x:f>
      </x:c>
    </x:row>
    <x:row r="28" ht="25" customHeight="1">
      <x:c r="A28" s="12" t="n">
        <x:v>23</x:v>
      </x:c>
      <x:c r="B28" s="12" t="n">
        <x:v>5</x:v>
      </x:c>
      <x:c r="C28" s="12" t="str">
        <x:f>IF(F16="","",IF(COUNTIFS('Families'!$A$6:$A$305,F16)=1,INDEX('Families'!$C$6:$C$305,MATCH(F16,'Families'!$A$6:$A$305,0))&amp;"","[Check ID]"))</x:f>
      </x:c>
      <x:c r="D28" s="12" t="str">
        <x:f>IF(C28="","Unknown",IF(C28="","",IF(COUNTIFS('People'!$A$6:$A$505,C28)=1,INDEX('People'!$M$6:$M$505,MATCH(C28,'People'!$A$6:$A$505,0))&amp;"","[Check ID]")))</x:f>
        <x:v>Unknown</x:v>
      </x:c>
      <x:c r="E28" s="12" t="str">
        <x:f>IF(C28="","",IF(COUNTIFS('People'!$A$6:$A$505,C28)=1,INDEX('People'!$N$6:$N$505,MATCH(C28,'People'!$A$6:$A$505,0))&amp;"","[Check ID]"))</x:f>
      </x:c>
      <x:c r="F28" s="12" t="str">
        <x:f>IF(C28="","",IF(COUNTIFS('People'!$A$6:$A$505,C28)=1,INDEX('People'!$I$6:$I$505,MATCH(C28,'People'!$A$6:$A$505,0))&amp;"","[Check ID]"))</x:f>
      </x:c>
      <x:c r="G28" s="12" t="str">
        <x:f>IF(D28="Private person","",IF(C28="","",IF(COUNTIFS('People'!$A$6:$A$505,C28)=1,INDEX('People'!$J$6:$J$505,MATCH(C28,'People'!$A$6:$A$505,0))&amp;"","[Check ID]")))</x:f>
      </x:c>
    </x:row>
    <x:row r="29" ht="25" customHeight="1">
      <x:c r="A29" s="12" t="n">
        <x:v>24</x:v>
      </x:c>
      <x:c r="B29" s="12" t="n">
        <x:v>5</x:v>
      </x:c>
      <x:c r="C29" s="12" t="str">
        <x:f>IF(F17="","",IF(COUNTIFS('Families'!$A$6:$A$305,F17)=1,INDEX('Families'!$B$6:$B$305,MATCH(F17,'Families'!$A$6:$A$305,0))&amp;"","[Check ID]"))</x:f>
      </x:c>
      <x:c r="D29" s="12" t="str">
        <x:f>IF(C29="","Unknown",IF(C29="","",IF(COUNTIFS('People'!$A$6:$A$505,C29)=1,INDEX('People'!$M$6:$M$505,MATCH(C29,'People'!$A$6:$A$505,0))&amp;"","[Check ID]")))</x:f>
        <x:v>Unknown</x:v>
      </x:c>
      <x:c r="E29" s="12" t="str">
        <x:f>IF(C29="","",IF(COUNTIFS('People'!$A$6:$A$505,C29)=1,INDEX('People'!$N$6:$N$505,MATCH(C29,'People'!$A$6:$A$505,0))&amp;"","[Check ID]"))</x:f>
      </x:c>
      <x:c r="F29" s="12" t="str">
        <x:f>IF(C29="","",IF(COUNTIFS('People'!$A$6:$A$505,C29)=1,INDEX('People'!$I$6:$I$505,MATCH(C29,'People'!$A$6:$A$505,0))&amp;"","[Check ID]"))</x:f>
      </x:c>
      <x:c r="G29" s="12" t="str">
        <x:f>IF(D29="Private person","",IF(C29="","",IF(COUNTIFS('People'!$A$6:$A$505,C29)=1,INDEX('People'!$J$6:$J$505,MATCH(C29,'People'!$A$6:$A$505,0))&amp;"","[Check ID]")))</x:f>
      </x:c>
    </x:row>
    <x:row r="30" ht="25" customHeight="1">
      <x:c r="A30" s="12" t="n">
        <x:v>25</x:v>
      </x:c>
      <x:c r="B30" s="12" t="n">
        <x:v>5</x:v>
      </x:c>
      <x:c r="C30" s="12" t="str">
        <x:f>IF(F17="","",IF(COUNTIFS('Families'!$A$6:$A$305,F17)=1,INDEX('Families'!$C$6:$C$305,MATCH(F17,'Families'!$A$6:$A$305,0))&amp;"","[Check ID]"))</x:f>
      </x:c>
      <x:c r="D30" s="12" t="str">
        <x:f>IF(C30="","Unknown",IF(C30="","",IF(COUNTIFS('People'!$A$6:$A$505,C30)=1,INDEX('People'!$M$6:$M$505,MATCH(C30,'People'!$A$6:$A$505,0))&amp;"","[Check ID]")))</x:f>
        <x:v>Unknown</x:v>
      </x:c>
      <x:c r="E30" s="12" t="str">
        <x:f>IF(C30="","",IF(COUNTIFS('People'!$A$6:$A$505,C30)=1,INDEX('People'!$N$6:$N$505,MATCH(C30,'People'!$A$6:$A$505,0))&amp;"","[Check ID]"))</x:f>
      </x:c>
      <x:c r="F30" s="12" t="str">
        <x:f>IF(C30="","",IF(COUNTIFS('People'!$A$6:$A$505,C30)=1,INDEX('People'!$I$6:$I$505,MATCH(C30,'People'!$A$6:$A$505,0))&amp;"","[Check ID]"))</x:f>
      </x:c>
      <x:c r="G30" s="12" t="str">
        <x:f>IF(D30="Private person","",IF(C30="","",IF(COUNTIFS('People'!$A$6:$A$505,C30)=1,INDEX('People'!$J$6:$J$505,MATCH(C30,'People'!$A$6:$A$505,0))&amp;"","[Check ID]")))</x:f>
      </x:c>
    </x:row>
    <x:row r="31" ht="25" customHeight="1">
      <x:c r="A31" s="12" t="n">
        <x:v>26</x:v>
      </x:c>
      <x:c r="B31" s="12" t="n">
        <x:v>5</x:v>
      </x:c>
      <x:c r="C31" s="12" t="str">
        <x:f>IF(F18="","",IF(COUNTIFS('Families'!$A$6:$A$305,F18)=1,INDEX('Families'!$B$6:$B$305,MATCH(F18,'Families'!$A$6:$A$305,0))&amp;"","[Check ID]"))</x:f>
      </x:c>
      <x:c r="D31" s="12" t="str">
        <x:f>IF(C31="","Unknown",IF(C31="","",IF(COUNTIFS('People'!$A$6:$A$505,C31)=1,INDEX('People'!$M$6:$M$505,MATCH(C31,'People'!$A$6:$A$505,0))&amp;"","[Check ID]")))</x:f>
        <x:v>Unknown</x:v>
      </x:c>
      <x:c r="E31" s="12" t="str">
        <x:f>IF(C31="","",IF(COUNTIFS('People'!$A$6:$A$505,C31)=1,INDEX('People'!$N$6:$N$505,MATCH(C31,'People'!$A$6:$A$505,0))&amp;"","[Check ID]"))</x:f>
      </x:c>
      <x:c r="F31" s="12" t="str">
        <x:f>IF(C31="","",IF(COUNTIFS('People'!$A$6:$A$505,C31)=1,INDEX('People'!$I$6:$I$505,MATCH(C31,'People'!$A$6:$A$505,0))&amp;"","[Check ID]"))</x:f>
      </x:c>
      <x:c r="G31" s="12" t="str">
        <x:f>IF(D31="Private person","",IF(C31="","",IF(COUNTIFS('People'!$A$6:$A$505,C31)=1,INDEX('People'!$J$6:$J$505,MATCH(C31,'People'!$A$6:$A$505,0))&amp;"","[Check ID]")))</x:f>
      </x:c>
    </x:row>
    <x:row r="32" ht="25" customHeight="1">
      <x:c r="A32" s="12" t="n">
        <x:v>27</x:v>
      </x:c>
      <x:c r="B32" s="12" t="n">
        <x:v>5</x:v>
      </x:c>
      <x:c r="C32" s="12" t="str">
        <x:f>IF(F18="","",IF(COUNTIFS('Families'!$A$6:$A$305,F18)=1,INDEX('Families'!$C$6:$C$305,MATCH(F18,'Families'!$A$6:$A$305,0))&amp;"","[Check ID]"))</x:f>
      </x:c>
      <x:c r="D32" s="12" t="str">
        <x:f>IF(C32="","Unknown",IF(C32="","",IF(COUNTIFS('People'!$A$6:$A$505,C32)=1,INDEX('People'!$M$6:$M$505,MATCH(C32,'People'!$A$6:$A$505,0))&amp;"","[Check ID]")))</x:f>
        <x:v>Unknown</x:v>
      </x:c>
      <x:c r="E32" s="12" t="str">
        <x:f>IF(C32="","",IF(COUNTIFS('People'!$A$6:$A$505,C32)=1,INDEX('People'!$N$6:$N$505,MATCH(C32,'People'!$A$6:$A$505,0))&amp;"","[Check ID]"))</x:f>
      </x:c>
      <x:c r="F32" s="12" t="str">
        <x:f>IF(C32="","",IF(COUNTIFS('People'!$A$6:$A$505,C32)=1,INDEX('People'!$I$6:$I$505,MATCH(C32,'People'!$A$6:$A$505,0))&amp;"","[Check ID]"))</x:f>
      </x:c>
      <x:c r="G32" s="12" t="str">
        <x:f>IF(D32="Private person","",IF(C32="","",IF(COUNTIFS('People'!$A$6:$A$505,C32)=1,INDEX('People'!$J$6:$J$505,MATCH(C32,'People'!$A$6:$A$505,0))&amp;"","[Check ID]")))</x:f>
      </x:c>
    </x:row>
    <x:row r="33" ht="25" customHeight="1">
      <x:c r="A33" s="12" t="n">
        <x:v>28</x:v>
      </x:c>
      <x:c r="B33" s="12" t="n">
        <x:v>5</x:v>
      </x:c>
      <x:c r="C33" s="12" t="str">
        <x:f>IF(F19="","",IF(COUNTIFS('Families'!$A$6:$A$305,F19)=1,INDEX('Families'!$B$6:$B$305,MATCH(F19,'Families'!$A$6:$A$305,0))&amp;"","[Check ID]"))</x:f>
      </x:c>
      <x:c r="D33" s="12" t="str">
        <x:f>IF(C33="","Unknown",IF(C33="","",IF(COUNTIFS('People'!$A$6:$A$505,C33)=1,INDEX('People'!$M$6:$M$505,MATCH(C33,'People'!$A$6:$A$505,0))&amp;"","[Check ID]")))</x:f>
        <x:v>Unknown</x:v>
      </x:c>
      <x:c r="E33" s="12" t="str">
        <x:f>IF(C33="","",IF(COUNTIFS('People'!$A$6:$A$505,C33)=1,INDEX('People'!$N$6:$N$505,MATCH(C33,'People'!$A$6:$A$505,0))&amp;"","[Check ID]"))</x:f>
      </x:c>
      <x:c r="F33" s="12" t="str">
        <x:f>IF(C33="","",IF(COUNTIFS('People'!$A$6:$A$505,C33)=1,INDEX('People'!$I$6:$I$505,MATCH(C33,'People'!$A$6:$A$505,0))&amp;"","[Check ID]"))</x:f>
      </x:c>
      <x:c r="G33" s="12" t="str">
        <x:f>IF(D33="Private person","",IF(C33="","",IF(COUNTIFS('People'!$A$6:$A$505,C33)=1,INDEX('People'!$J$6:$J$505,MATCH(C33,'People'!$A$6:$A$505,0))&amp;"","[Check ID]")))</x:f>
      </x:c>
    </x:row>
    <x:row r="34" ht="25" customHeight="1">
      <x:c r="A34" s="12" t="n">
        <x:v>29</x:v>
      </x:c>
      <x:c r="B34" s="12" t="n">
        <x:v>5</x:v>
      </x:c>
      <x:c r="C34" s="12" t="str">
        <x:f>IF(F19="","",IF(COUNTIFS('Families'!$A$6:$A$305,F19)=1,INDEX('Families'!$C$6:$C$305,MATCH(F19,'Families'!$A$6:$A$305,0))&amp;"","[Check ID]"))</x:f>
      </x:c>
      <x:c r="D34" s="12" t="str">
        <x:f>IF(C34="","Unknown",IF(C34="","",IF(COUNTIFS('People'!$A$6:$A$505,C34)=1,INDEX('People'!$M$6:$M$505,MATCH(C34,'People'!$A$6:$A$505,0))&amp;"","[Check ID]")))</x:f>
        <x:v>Unknown</x:v>
      </x:c>
      <x:c r="E34" s="12" t="str">
        <x:f>IF(C34="","",IF(COUNTIFS('People'!$A$6:$A$505,C34)=1,INDEX('People'!$N$6:$N$505,MATCH(C34,'People'!$A$6:$A$505,0))&amp;"","[Check ID]"))</x:f>
      </x:c>
      <x:c r="F34" s="12" t="str">
        <x:f>IF(C34="","",IF(COUNTIFS('People'!$A$6:$A$505,C34)=1,INDEX('People'!$I$6:$I$505,MATCH(C34,'People'!$A$6:$A$505,0))&amp;"","[Check ID]"))</x:f>
      </x:c>
      <x:c r="G34" s="12" t="str">
        <x:f>IF(D34="Private person","",IF(C34="","",IF(COUNTIFS('People'!$A$6:$A$505,C34)=1,INDEX('People'!$J$6:$J$505,MATCH(C34,'People'!$A$6:$A$505,0))&amp;"","[Check ID]")))</x:f>
      </x:c>
    </x:row>
    <x:row r="35" ht="25" customHeight="1">
      <x:c r="A35" s="12" t="n">
        <x:v>30</x:v>
      </x:c>
      <x:c r="B35" s="12" t="n">
        <x:v>5</x:v>
      </x:c>
      <x:c r="C35" s="12" t="str">
        <x:f>IF(F20="","",IF(COUNTIFS('Families'!$A$6:$A$305,F20)=1,INDEX('Families'!$B$6:$B$305,MATCH(F20,'Families'!$A$6:$A$305,0))&amp;"","[Check ID]"))</x:f>
      </x:c>
      <x:c r="D35" s="12" t="str">
        <x:f>IF(C35="","Unknown",IF(C35="","",IF(COUNTIFS('People'!$A$6:$A$505,C35)=1,INDEX('People'!$M$6:$M$505,MATCH(C35,'People'!$A$6:$A$505,0))&amp;"","[Check ID]")))</x:f>
        <x:v>Unknown</x:v>
      </x:c>
      <x:c r="E35" s="12" t="str">
        <x:f>IF(C35="","",IF(COUNTIFS('People'!$A$6:$A$505,C35)=1,INDEX('People'!$N$6:$N$505,MATCH(C35,'People'!$A$6:$A$505,0))&amp;"","[Check ID]"))</x:f>
      </x:c>
      <x:c r="F35" s="12" t="str">
        <x:f>IF(C35="","",IF(COUNTIFS('People'!$A$6:$A$505,C35)=1,INDEX('People'!$I$6:$I$505,MATCH(C35,'People'!$A$6:$A$505,0))&amp;"","[Check ID]"))</x:f>
      </x:c>
      <x:c r="G35" s="12" t="str">
        <x:f>IF(D35="Private person","",IF(C35="","",IF(COUNTIFS('People'!$A$6:$A$505,C35)=1,INDEX('People'!$J$6:$J$505,MATCH(C35,'People'!$A$6:$A$505,0))&amp;"","[Check ID]")))</x:f>
      </x:c>
    </x:row>
    <x:row r="36" ht="25" customHeight="1">
      <x:c r="A36" s="12" t="n">
        <x:v>31</x:v>
      </x:c>
      <x:c r="B36" s="12" t="n">
        <x:v>5</x:v>
      </x:c>
      <x:c r="C36" s="12" t="str">
        <x:f>IF(F20="","",IF(COUNTIFS('Families'!$A$6:$A$305,F20)=1,INDEX('Families'!$C$6:$C$305,MATCH(F20,'Families'!$A$6:$A$305,0))&amp;"","[Check ID]"))</x:f>
      </x:c>
      <x:c r="D36" s="12" t="str">
        <x:f>IF(C36="","Unknown",IF(C36="","",IF(COUNTIFS('People'!$A$6:$A$505,C36)=1,INDEX('People'!$M$6:$M$505,MATCH(C36,'People'!$A$6:$A$505,0))&amp;"","[Check ID]")))</x:f>
        <x:v>Unknown</x:v>
      </x:c>
      <x:c r="E36" s="12" t="str">
        <x:f>IF(C36="","",IF(COUNTIFS('People'!$A$6:$A$505,C36)=1,INDEX('People'!$N$6:$N$505,MATCH(C36,'People'!$A$6:$A$505,0))&amp;"","[Check ID]"))</x:f>
      </x:c>
      <x:c r="F36" s="12" t="str">
        <x:f>IF(C36="","",IF(COUNTIFS('People'!$A$6:$A$505,C36)=1,INDEX('People'!$I$6:$I$505,MATCH(C36,'People'!$A$6:$A$505,0))&amp;"","[Check ID]"))</x:f>
      </x:c>
      <x:c r="G36" s="12" t="str">
        <x:f>IF(D36="Private person","",IF(C36="","",IF(COUNTIFS('People'!$A$6:$A$505,C36)=1,INDEX('People'!$J$6:$J$505,MATCH(C36,'People'!$A$6:$A$505,0))&amp;"","[Check ID]")))</x:f>
      </x:c>
    </x:row>
  </x:sheetData>
  <x:pageMargins left="0.7" right="0.7" top="0.75" bottom="0.75" header="0.3" footer="0.3"/>
  <x:tableParts count="1">
    <x:tablePart xmlns:r="http://schemas.openxmlformats.org/officeDocument/2006/relationships" r:id="R8c9b458ebc7445f8"/>
  </x:tableParts>
</x:worksheet>
</file>

<file path=xl/worksheets/sheet6.xml><?xml version="1.0" encoding="utf-8"?>
<x:worksheet xmlns:x="http://schemas.openxmlformats.org/spreadsheetml/2006/main">
  <x:sheetPr>
    <x:tabColor rgb="FF214D3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3" hidden="0" customWidth="1"/>
    <x:col min="3" max="3" width="23" hidden="0" customWidth="1"/>
    <x:col min="4" max="4" width="21" hidden="0" customWidth="1"/>
    <x:col min="5" max="5" width="28" hidden="0" customWidth="1"/>
    <x:col min="6" max="6" width="21" hidden="0" customWidth="1"/>
    <x:col min="7" max="7" width="28" hidden="0" customWidth="1"/>
    <x:col min="8" max="8" width="17" hidden="0" customWidth="1"/>
    <x:col min="9" max="9" width="20" hidden="0" customWidth="1"/>
    <x:col min="10" max="10" width="19" hidden="0" customWidth="1"/>
    <x:col min="11" max="11" width="35" hidden="0" customWidth="1"/>
    <x:col min="12" max="12" width="30" hidden="0" customWidth="1"/>
    <x:col min="13" max="13" width="28" hidden="0" customWidth="1"/>
    <x:col min="14" max="14" width="30" hidden="0" customWidth="1"/>
    <x:col min="15" max="15" width="3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5" customHeight="1">
      <x:c r="A2" s="3" t="str">
        <x:v>People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 t="str">
        <x:v>Enter once per person. Yellow = input. Calculated columns M:O feed every view.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42" customHeight="1">
      <x:c r="A5" s="9" t="str">
        <x:v>Person ID</x:v>
      </x:c>
      <x:c r="B5" s="9" t="str">
        <x:v>Given names</x:v>
      </x:c>
      <x:c r="C5" s="9" t="str">
        <x:v>Family name</x:v>
      </x:c>
      <x:c r="D5" s="9" t="str">
        <x:v>Birth date text</x:v>
      </x:c>
      <x:c r="E5" s="9" t="str">
        <x:v>Birthplace</x:v>
      </x:c>
      <x:c r="F5" s="9" t="str">
        <x:v>Death date text</x:v>
      </x:c>
      <x:c r="G5" s="9" t="str">
        <x:v>Death place</x:v>
      </x:c>
      <x:c r="H5" s="9" t="str">
        <x:v>Living status</x:v>
      </x:c>
      <x:c r="I5" s="9" t="str">
        <x:v>Chosen parent family</x:v>
      </x:c>
      <x:c r="J5" s="9" t="str">
        <x:v>Chosen link type</x:v>
      </x:c>
      <x:c r="K5" s="9" t="str">
        <x:v>Notes</x:v>
      </x:c>
      <x:c r="L5" s="9" t="str">
        <x:v>Source reference</x:v>
      </x:c>
      <x:c r="M5" s="9" t="str">
        <x:v>View name (auto)</x:v>
      </x:c>
      <x:c r="N5" s="9" t="str">
        <x:v>View dates (auto)</x:v>
      </x:c>
      <x:c r="O5" s="9" t="str">
        <x:v>Review (auto)</x:v>
      </x:c>
    </x:row>
    <x:row r="6" ht="25" customHeight="1">
      <x:c r="A6" s="10"/>
      <x:c r="B6" s="10"/>
      <x:c r="C6" s="10"/>
      <x:c r="D6" s="11"/>
      <x:c r="E6" s="11"/>
      <x:c r="F6" s="11"/>
      <x:c r="G6" s="11"/>
      <x:c r="H6" s="10"/>
      <x:c r="I6" s="10"/>
      <x:c r="J6" s="10"/>
      <x:c r="K6" s="10"/>
      <x:c r="L6" s="10"/>
      <x:c r="M6" s="5" t="str">
        <x:f>IF(A6="","",IF(COUNTIFS($A$6:$A$505,A6)&lt;&gt;1,"[Duplicate ID]",IF(AND('Start'!$D$6&lt;&gt;"No",H6&lt;&gt;"Deceased"),"Private person",IF(TRIM(B6&amp;" "&amp;C6)="","[Name unknown]",TRIM(B6&amp;" "&amp;C6)))))</x:f>
      </x:c>
      <x:c r="N6" s="5" t="str">
        <x:f>IF(A6="","",IF(AND('Start'!$D$6&lt;&gt;"No",H6&lt;&gt;"Deceased"),"",IF(D6="","", "b. "&amp;D6)&amp;IF(F6="","","  d. "&amp;F6)))</x:f>
      </x:c>
      <x:c r="O6" s="5" t="str">
        <x:f>IF(A6="","",IF(COUNTIFS($A$6:$A$505,A6)&lt;&gt;1,"Duplicate person ID",IF(I6="","",IF(COUNTIFS('Families'!$A$6:$A$305,I6)&lt;&gt;1,"Check chosen family",IF(COUNTIFS('Parent links'!$A$6:$A$755,A6,'Parent links'!$B$6:$B$755,I6,'Parent links'!$C$6:$C$755,J6)&lt;&gt;1,"Check chosen parent link","")))))</x:f>
      </x:c>
    </x:row>
    <x:row r="7" ht="25" customHeight="1">
      <x:c r="A7" s="10"/>
      <x:c r="B7" s="10"/>
      <x:c r="C7" s="10"/>
      <x:c r="D7" s="11"/>
      <x:c r="E7" s="11"/>
      <x:c r="F7" s="11"/>
      <x:c r="G7" s="11"/>
      <x:c r="H7" s="10"/>
      <x:c r="I7" s="10"/>
      <x:c r="J7" s="10"/>
      <x:c r="K7" s="10"/>
      <x:c r="L7" s="10"/>
      <x:c r="M7" s="5" t="str">
        <x:f>IF(A7="","",IF(COUNTIFS($A$6:$A$505,A7)&lt;&gt;1,"[Duplicate ID]",IF(AND('Start'!$D$6&lt;&gt;"No",H7&lt;&gt;"Deceased"),"Private person",IF(TRIM(B7&amp;" "&amp;C7)="","[Name unknown]",TRIM(B7&amp;" "&amp;C7)))))</x:f>
      </x:c>
      <x:c r="N7" s="5" t="str">
        <x:f>IF(A7="","",IF(AND('Start'!$D$6&lt;&gt;"No",H7&lt;&gt;"Deceased"),"",IF(D7="","", "b. "&amp;D7)&amp;IF(F7="","","  d. "&amp;F7)))</x:f>
      </x:c>
      <x:c r="O7" s="5" t="str">
        <x:f>IF(A7="","",IF(COUNTIFS($A$6:$A$505,A7)&lt;&gt;1,"Duplicate person ID",IF(I7="","",IF(COUNTIFS('Families'!$A$6:$A$305,I7)&lt;&gt;1,"Check chosen family",IF(COUNTIFS('Parent links'!$A$6:$A$755,A7,'Parent links'!$B$6:$B$755,I7,'Parent links'!$C$6:$C$755,J7)&lt;&gt;1,"Check chosen parent link","")))))</x:f>
      </x:c>
    </x:row>
    <x:row r="8" ht="25" customHeight="1">
      <x:c r="A8" s="10"/>
      <x:c r="B8" s="10"/>
      <x:c r="C8" s="10"/>
      <x:c r="D8" s="11"/>
      <x:c r="E8" s="11"/>
      <x:c r="F8" s="11"/>
      <x:c r="G8" s="11"/>
      <x:c r="H8" s="10"/>
      <x:c r="I8" s="10"/>
      <x:c r="J8" s="10"/>
      <x:c r="K8" s="10"/>
      <x:c r="L8" s="10"/>
      <x:c r="M8" s="5" t="str">
        <x:f>IF(A8="","",IF(COUNTIFS($A$6:$A$505,A8)&lt;&gt;1,"[Duplicate ID]",IF(AND('Start'!$D$6&lt;&gt;"No",H8&lt;&gt;"Deceased"),"Private person",IF(TRIM(B8&amp;" "&amp;C8)="","[Name unknown]",TRIM(B8&amp;" "&amp;C8)))))</x:f>
      </x:c>
      <x:c r="N8" s="5" t="str">
        <x:f>IF(A8="","",IF(AND('Start'!$D$6&lt;&gt;"No",H8&lt;&gt;"Deceased"),"",IF(D8="","", "b. "&amp;D8)&amp;IF(F8="","","  d. "&amp;F8)))</x:f>
      </x:c>
      <x:c r="O8" s="5" t="str">
        <x:f>IF(A8="","",IF(COUNTIFS($A$6:$A$505,A8)&lt;&gt;1,"Duplicate person ID",IF(I8="","",IF(COUNTIFS('Families'!$A$6:$A$305,I8)&lt;&gt;1,"Check chosen family",IF(COUNTIFS('Parent links'!$A$6:$A$755,A8,'Parent links'!$B$6:$B$755,I8,'Parent links'!$C$6:$C$755,J8)&lt;&gt;1,"Check chosen parent link","")))))</x:f>
      </x:c>
    </x:row>
    <x:row r="9" ht="25" customHeight="1">
      <x:c r="A9" s="10"/>
      <x:c r="B9" s="10"/>
      <x:c r="C9" s="10"/>
      <x:c r="D9" s="11"/>
      <x:c r="E9" s="11"/>
      <x:c r="F9" s="11"/>
      <x:c r="G9" s="11"/>
      <x:c r="H9" s="10"/>
      <x:c r="I9" s="10"/>
      <x:c r="J9" s="10"/>
      <x:c r="K9" s="10"/>
      <x:c r="L9" s="10"/>
      <x:c r="M9" s="5" t="str">
        <x:f>IF(A9="","",IF(COUNTIFS($A$6:$A$505,A9)&lt;&gt;1,"[Duplicate ID]",IF(AND('Start'!$D$6&lt;&gt;"No",H9&lt;&gt;"Deceased"),"Private person",IF(TRIM(B9&amp;" "&amp;C9)="","[Name unknown]",TRIM(B9&amp;" "&amp;C9)))))</x:f>
      </x:c>
      <x:c r="N9" s="5" t="str">
        <x:f>IF(A9="","",IF(AND('Start'!$D$6&lt;&gt;"No",H9&lt;&gt;"Deceased"),"",IF(D9="","", "b. "&amp;D9)&amp;IF(F9="","","  d. "&amp;F9)))</x:f>
      </x:c>
      <x:c r="O9" s="5" t="str">
        <x:f>IF(A9="","",IF(COUNTIFS($A$6:$A$505,A9)&lt;&gt;1,"Duplicate person ID",IF(I9="","",IF(COUNTIFS('Families'!$A$6:$A$305,I9)&lt;&gt;1,"Check chosen family",IF(COUNTIFS('Parent links'!$A$6:$A$755,A9,'Parent links'!$B$6:$B$755,I9,'Parent links'!$C$6:$C$755,J9)&lt;&gt;1,"Check chosen parent link","")))))</x:f>
      </x:c>
    </x:row>
    <x:row r="10" ht="25" customHeight="1">
      <x:c r="A10" s="10"/>
      <x:c r="B10" s="10"/>
      <x:c r="C10" s="10"/>
      <x:c r="D10" s="11"/>
      <x:c r="E10" s="11"/>
      <x:c r="F10" s="11"/>
      <x:c r="G10" s="11"/>
      <x:c r="H10" s="10"/>
      <x:c r="I10" s="10"/>
      <x:c r="J10" s="10"/>
      <x:c r="K10" s="10"/>
      <x:c r="L10" s="10"/>
      <x:c r="M10" s="5" t="str">
        <x:f>IF(A10="","",IF(COUNTIFS($A$6:$A$505,A10)&lt;&gt;1,"[Duplicate ID]",IF(AND('Start'!$D$6&lt;&gt;"No",H10&lt;&gt;"Deceased"),"Private person",IF(TRIM(B10&amp;" "&amp;C10)="","[Name unknown]",TRIM(B10&amp;" "&amp;C10)))))</x:f>
      </x:c>
      <x:c r="N10" s="5" t="str">
        <x:f>IF(A10="","",IF(AND('Start'!$D$6&lt;&gt;"No",H10&lt;&gt;"Deceased"),"",IF(D10="","", "b. "&amp;D10)&amp;IF(F10="","","  d. "&amp;F10)))</x:f>
      </x:c>
      <x:c r="O10" s="5" t="str">
        <x:f>IF(A10="","",IF(COUNTIFS($A$6:$A$505,A10)&lt;&gt;1,"Duplicate person ID",IF(I10="","",IF(COUNTIFS('Families'!$A$6:$A$305,I10)&lt;&gt;1,"Check chosen family",IF(COUNTIFS('Parent links'!$A$6:$A$755,A10,'Parent links'!$B$6:$B$755,I10,'Parent links'!$C$6:$C$755,J10)&lt;&gt;1,"Check chosen parent link","")))))</x:f>
      </x:c>
    </x:row>
    <x:row r="11" ht="25" customHeight="1">
      <x:c r="A11" s="10"/>
      <x:c r="B11" s="10"/>
      <x:c r="C11" s="10"/>
      <x:c r="D11" s="11"/>
      <x:c r="E11" s="11"/>
      <x:c r="F11" s="11"/>
      <x:c r="G11" s="11"/>
      <x:c r="H11" s="10"/>
      <x:c r="I11" s="10"/>
      <x:c r="J11" s="10"/>
      <x:c r="K11" s="10"/>
      <x:c r="L11" s="10"/>
      <x:c r="M11" s="5" t="str">
        <x:f>IF(A11="","",IF(COUNTIFS($A$6:$A$505,A11)&lt;&gt;1,"[Duplicate ID]",IF(AND('Start'!$D$6&lt;&gt;"No",H11&lt;&gt;"Deceased"),"Private person",IF(TRIM(B11&amp;" "&amp;C11)="","[Name unknown]",TRIM(B11&amp;" "&amp;C11)))))</x:f>
      </x:c>
      <x:c r="N11" s="5" t="str">
        <x:f>IF(A11="","",IF(AND('Start'!$D$6&lt;&gt;"No",H11&lt;&gt;"Deceased"),"",IF(D11="","", "b. "&amp;D11)&amp;IF(F11="","","  d. "&amp;F11)))</x:f>
      </x:c>
      <x:c r="O11" s="5" t="str">
        <x:f>IF(A11="","",IF(COUNTIFS($A$6:$A$505,A11)&lt;&gt;1,"Duplicate person ID",IF(I11="","",IF(COUNTIFS('Families'!$A$6:$A$305,I11)&lt;&gt;1,"Check chosen family",IF(COUNTIFS('Parent links'!$A$6:$A$755,A11,'Parent links'!$B$6:$B$755,I11,'Parent links'!$C$6:$C$755,J11)&lt;&gt;1,"Check chosen parent link","")))))</x:f>
      </x:c>
    </x:row>
    <x:row r="12" ht="25" customHeight="1">
      <x:c r="A12" s="10"/>
      <x:c r="B12" s="10"/>
      <x:c r="C12" s="10"/>
      <x:c r="D12" s="11"/>
      <x:c r="E12" s="11"/>
      <x:c r="F12" s="11"/>
      <x:c r="G12" s="11"/>
      <x:c r="H12" s="10"/>
      <x:c r="I12" s="10"/>
      <x:c r="J12" s="10"/>
      <x:c r="K12" s="10"/>
      <x:c r="L12" s="10"/>
      <x:c r="M12" s="5" t="str">
        <x:f>IF(A12="","",IF(COUNTIFS($A$6:$A$505,A12)&lt;&gt;1,"[Duplicate ID]",IF(AND('Start'!$D$6&lt;&gt;"No",H12&lt;&gt;"Deceased"),"Private person",IF(TRIM(B12&amp;" "&amp;C12)="","[Name unknown]",TRIM(B12&amp;" "&amp;C12)))))</x:f>
      </x:c>
      <x:c r="N12" s="5" t="str">
        <x:f>IF(A12="","",IF(AND('Start'!$D$6&lt;&gt;"No",H12&lt;&gt;"Deceased"),"",IF(D12="","", "b. "&amp;D12)&amp;IF(F12="","","  d. "&amp;F12)))</x:f>
      </x:c>
      <x:c r="O12" s="5" t="str">
        <x:f>IF(A12="","",IF(COUNTIFS($A$6:$A$505,A12)&lt;&gt;1,"Duplicate person ID",IF(I12="","",IF(COUNTIFS('Families'!$A$6:$A$305,I12)&lt;&gt;1,"Check chosen family",IF(COUNTIFS('Parent links'!$A$6:$A$755,A12,'Parent links'!$B$6:$B$755,I12,'Parent links'!$C$6:$C$755,J12)&lt;&gt;1,"Check chosen parent link","")))))</x:f>
      </x:c>
    </x:row>
    <x:row r="13" ht="25" customHeight="1">
      <x:c r="A13" s="10"/>
      <x:c r="B13" s="10"/>
      <x:c r="C13" s="10"/>
      <x:c r="D13" s="11"/>
      <x:c r="E13" s="11"/>
      <x:c r="F13" s="11"/>
      <x:c r="G13" s="11"/>
      <x:c r="H13" s="10"/>
      <x:c r="I13" s="10"/>
      <x:c r="J13" s="10"/>
      <x:c r="K13" s="10"/>
      <x:c r="L13" s="10"/>
      <x:c r="M13" s="5" t="str">
        <x:f>IF(A13="","",IF(COUNTIFS($A$6:$A$505,A13)&lt;&gt;1,"[Duplicate ID]",IF(AND('Start'!$D$6&lt;&gt;"No",H13&lt;&gt;"Deceased"),"Private person",IF(TRIM(B13&amp;" "&amp;C13)="","[Name unknown]",TRIM(B13&amp;" "&amp;C13)))))</x:f>
      </x:c>
      <x:c r="N13" s="5" t="str">
        <x:f>IF(A13="","",IF(AND('Start'!$D$6&lt;&gt;"No",H13&lt;&gt;"Deceased"),"",IF(D13="","", "b. "&amp;D13)&amp;IF(F13="","","  d. "&amp;F13)))</x:f>
      </x:c>
      <x:c r="O13" s="5" t="str">
        <x:f>IF(A13="","",IF(COUNTIFS($A$6:$A$505,A13)&lt;&gt;1,"Duplicate person ID",IF(I13="","",IF(COUNTIFS('Families'!$A$6:$A$305,I13)&lt;&gt;1,"Check chosen family",IF(COUNTIFS('Parent links'!$A$6:$A$755,A13,'Parent links'!$B$6:$B$755,I13,'Parent links'!$C$6:$C$755,J13)&lt;&gt;1,"Check chosen parent link","")))))</x:f>
      </x:c>
    </x:row>
    <x:row r="14" ht="25" customHeight="1">
      <x:c r="A14" s="10"/>
      <x:c r="B14" s="10"/>
      <x:c r="C14" s="10"/>
      <x:c r="D14" s="11"/>
      <x:c r="E14" s="11"/>
      <x:c r="F14" s="11"/>
      <x:c r="G14" s="11"/>
      <x:c r="H14" s="10"/>
      <x:c r="I14" s="10"/>
      <x:c r="J14" s="10"/>
      <x:c r="K14" s="10"/>
      <x:c r="L14" s="10"/>
      <x:c r="M14" s="5" t="str">
        <x:f>IF(A14="","",IF(COUNTIFS($A$6:$A$505,A14)&lt;&gt;1,"[Duplicate ID]",IF(AND('Start'!$D$6&lt;&gt;"No",H14&lt;&gt;"Deceased"),"Private person",IF(TRIM(B14&amp;" "&amp;C14)="","[Name unknown]",TRIM(B14&amp;" "&amp;C14)))))</x:f>
      </x:c>
      <x:c r="N14" s="5" t="str">
        <x:f>IF(A14="","",IF(AND('Start'!$D$6&lt;&gt;"No",H14&lt;&gt;"Deceased"),"",IF(D14="","", "b. "&amp;D14)&amp;IF(F14="","","  d. "&amp;F14)))</x:f>
      </x:c>
      <x:c r="O14" s="5" t="str">
        <x:f>IF(A14="","",IF(COUNTIFS($A$6:$A$505,A14)&lt;&gt;1,"Duplicate person ID",IF(I14="","",IF(COUNTIFS('Families'!$A$6:$A$305,I14)&lt;&gt;1,"Check chosen family",IF(COUNTIFS('Parent links'!$A$6:$A$755,A14,'Parent links'!$B$6:$B$755,I14,'Parent links'!$C$6:$C$755,J14)&lt;&gt;1,"Check chosen parent link","")))))</x:f>
      </x:c>
    </x:row>
    <x:row r="15" ht="25" customHeight="1">
      <x:c r="A15" s="10"/>
      <x:c r="B15" s="10"/>
      <x:c r="C15" s="10"/>
      <x:c r="D15" s="11"/>
      <x:c r="E15" s="11"/>
      <x:c r="F15" s="11"/>
      <x:c r="G15" s="11"/>
      <x:c r="H15" s="10"/>
      <x:c r="I15" s="10"/>
      <x:c r="J15" s="10"/>
      <x:c r="K15" s="10"/>
      <x:c r="L15" s="10"/>
      <x:c r="M15" s="5" t="str">
        <x:f>IF(A15="","",IF(COUNTIFS($A$6:$A$505,A15)&lt;&gt;1,"[Duplicate ID]",IF(AND('Start'!$D$6&lt;&gt;"No",H15&lt;&gt;"Deceased"),"Private person",IF(TRIM(B15&amp;" "&amp;C15)="","[Name unknown]",TRIM(B15&amp;" "&amp;C15)))))</x:f>
      </x:c>
      <x:c r="N15" s="5" t="str">
        <x:f>IF(A15="","",IF(AND('Start'!$D$6&lt;&gt;"No",H15&lt;&gt;"Deceased"),"",IF(D15="","", "b. "&amp;D15)&amp;IF(F15="","","  d. "&amp;F15)))</x:f>
      </x:c>
      <x:c r="O15" s="5" t="str">
        <x:f>IF(A15="","",IF(COUNTIFS($A$6:$A$505,A15)&lt;&gt;1,"Duplicate person ID",IF(I15="","",IF(COUNTIFS('Families'!$A$6:$A$305,I15)&lt;&gt;1,"Check chosen family",IF(COUNTIFS('Parent links'!$A$6:$A$755,A15,'Parent links'!$B$6:$B$755,I15,'Parent links'!$C$6:$C$755,J15)&lt;&gt;1,"Check chosen parent link","")))))</x:f>
      </x:c>
    </x:row>
    <x:row r="16" ht="25" customHeight="1">
      <x:c r="A16" s="10"/>
      <x:c r="B16" s="10"/>
      <x:c r="C16" s="10"/>
      <x:c r="D16" s="11"/>
      <x:c r="E16" s="11"/>
      <x:c r="F16" s="11"/>
      <x:c r="G16" s="11"/>
      <x:c r="H16" s="10"/>
      <x:c r="I16" s="10"/>
      <x:c r="J16" s="10"/>
      <x:c r="K16" s="10"/>
      <x:c r="L16" s="10"/>
      <x:c r="M16" s="5" t="str">
        <x:f>IF(A16="","",IF(COUNTIFS($A$6:$A$505,A16)&lt;&gt;1,"[Duplicate ID]",IF(AND('Start'!$D$6&lt;&gt;"No",H16&lt;&gt;"Deceased"),"Private person",IF(TRIM(B16&amp;" "&amp;C16)="","[Name unknown]",TRIM(B16&amp;" "&amp;C16)))))</x:f>
      </x:c>
      <x:c r="N16" s="5" t="str">
        <x:f>IF(A16="","",IF(AND('Start'!$D$6&lt;&gt;"No",H16&lt;&gt;"Deceased"),"",IF(D16="","", "b. "&amp;D16)&amp;IF(F16="","","  d. "&amp;F16)))</x:f>
      </x:c>
      <x:c r="O16" s="5" t="str">
        <x:f>IF(A16="","",IF(COUNTIFS($A$6:$A$505,A16)&lt;&gt;1,"Duplicate person ID",IF(I16="","",IF(COUNTIFS('Families'!$A$6:$A$305,I16)&lt;&gt;1,"Check chosen family",IF(COUNTIFS('Parent links'!$A$6:$A$755,A16,'Parent links'!$B$6:$B$755,I16,'Parent links'!$C$6:$C$755,J16)&lt;&gt;1,"Check chosen parent link","")))))</x:f>
      </x:c>
    </x:row>
    <x:row r="17" ht="25" customHeight="1">
      <x:c r="A17" s="10"/>
      <x:c r="B17" s="10"/>
      <x:c r="C17" s="10"/>
      <x:c r="D17" s="11"/>
      <x:c r="E17" s="11"/>
      <x:c r="F17" s="11"/>
      <x:c r="G17" s="11"/>
      <x:c r="H17" s="10"/>
      <x:c r="I17" s="10"/>
      <x:c r="J17" s="10"/>
      <x:c r="K17" s="10"/>
      <x:c r="L17" s="10"/>
      <x:c r="M17" s="5" t="str">
        <x:f>IF(A17="","",IF(COUNTIFS($A$6:$A$505,A17)&lt;&gt;1,"[Duplicate ID]",IF(AND('Start'!$D$6&lt;&gt;"No",H17&lt;&gt;"Deceased"),"Private person",IF(TRIM(B17&amp;" "&amp;C17)="","[Name unknown]",TRIM(B17&amp;" "&amp;C17)))))</x:f>
      </x:c>
      <x:c r="N17" s="5" t="str">
        <x:f>IF(A17="","",IF(AND('Start'!$D$6&lt;&gt;"No",H17&lt;&gt;"Deceased"),"",IF(D17="","", "b. "&amp;D17)&amp;IF(F17="","","  d. "&amp;F17)))</x:f>
      </x:c>
      <x:c r="O17" s="5" t="str">
        <x:f>IF(A17="","",IF(COUNTIFS($A$6:$A$505,A17)&lt;&gt;1,"Duplicate person ID",IF(I17="","",IF(COUNTIFS('Families'!$A$6:$A$305,I17)&lt;&gt;1,"Check chosen family",IF(COUNTIFS('Parent links'!$A$6:$A$755,A17,'Parent links'!$B$6:$B$755,I17,'Parent links'!$C$6:$C$755,J17)&lt;&gt;1,"Check chosen parent link","")))))</x:f>
      </x:c>
    </x:row>
    <x:row r="18" ht="25" customHeight="1">
      <x:c r="A18" s="10"/>
      <x:c r="B18" s="10"/>
      <x:c r="C18" s="10"/>
      <x:c r="D18" s="11"/>
      <x:c r="E18" s="11"/>
      <x:c r="F18" s="11"/>
      <x:c r="G18" s="11"/>
      <x:c r="H18" s="10"/>
      <x:c r="I18" s="10"/>
      <x:c r="J18" s="10"/>
      <x:c r="K18" s="10"/>
      <x:c r="L18" s="10"/>
      <x:c r="M18" s="5" t="str">
        <x:f>IF(A18="","",IF(COUNTIFS($A$6:$A$505,A18)&lt;&gt;1,"[Duplicate ID]",IF(AND('Start'!$D$6&lt;&gt;"No",H18&lt;&gt;"Deceased"),"Private person",IF(TRIM(B18&amp;" "&amp;C18)="","[Name unknown]",TRIM(B18&amp;" "&amp;C18)))))</x:f>
      </x:c>
      <x:c r="N18" s="5" t="str">
        <x:f>IF(A18="","",IF(AND('Start'!$D$6&lt;&gt;"No",H18&lt;&gt;"Deceased"),"",IF(D18="","", "b. "&amp;D18)&amp;IF(F18="","","  d. "&amp;F18)))</x:f>
      </x:c>
      <x:c r="O18" s="5" t="str">
        <x:f>IF(A18="","",IF(COUNTIFS($A$6:$A$505,A18)&lt;&gt;1,"Duplicate person ID",IF(I18="","",IF(COUNTIFS('Families'!$A$6:$A$305,I18)&lt;&gt;1,"Check chosen family",IF(COUNTIFS('Parent links'!$A$6:$A$755,A18,'Parent links'!$B$6:$B$755,I18,'Parent links'!$C$6:$C$755,J18)&lt;&gt;1,"Check chosen parent link","")))))</x:f>
      </x:c>
    </x:row>
    <x:row r="19" ht="25" customHeight="1">
      <x:c r="A19" s="10"/>
      <x:c r="B19" s="10"/>
      <x:c r="C19" s="10"/>
      <x:c r="D19" s="11"/>
      <x:c r="E19" s="11"/>
      <x:c r="F19" s="11"/>
      <x:c r="G19" s="11"/>
      <x:c r="H19" s="10"/>
      <x:c r="I19" s="10"/>
      <x:c r="J19" s="10"/>
      <x:c r="K19" s="10"/>
      <x:c r="L19" s="10"/>
      <x:c r="M19" s="5" t="str">
        <x:f>IF(A19="","",IF(COUNTIFS($A$6:$A$505,A19)&lt;&gt;1,"[Duplicate ID]",IF(AND('Start'!$D$6&lt;&gt;"No",H19&lt;&gt;"Deceased"),"Private person",IF(TRIM(B19&amp;" "&amp;C19)="","[Name unknown]",TRIM(B19&amp;" "&amp;C19)))))</x:f>
      </x:c>
      <x:c r="N19" s="5" t="str">
        <x:f>IF(A19="","",IF(AND('Start'!$D$6&lt;&gt;"No",H19&lt;&gt;"Deceased"),"",IF(D19="","", "b. "&amp;D19)&amp;IF(F19="","","  d. "&amp;F19)))</x:f>
      </x:c>
      <x:c r="O19" s="5" t="str">
        <x:f>IF(A19="","",IF(COUNTIFS($A$6:$A$505,A19)&lt;&gt;1,"Duplicate person ID",IF(I19="","",IF(COUNTIFS('Families'!$A$6:$A$305,I19)&lt;&gt;1,"Check chosen family",IF(COUNTIFS('Parent links'!$A$6:$A$755,A19,'Parent links'!$B$6:$B$755,I19,'Parent links'!$C$6:$C$755,J19)&lt;&gt;1,"Check chosen parent link","")))))</x:f>
      </x:c>
    </x:row>
    <x:row r="20" ht="25" customHeight="1">
      <x:c r="A20" s="10"/>
      <x:c r="B20" s="10"/>
      <x:c r="C20" s="10"/>
      <x:c r="D20" s="11"/>
      <x:c r="E20" s="11"/>
      <x:c r="F20" s="11"/>
      <x:c r="G20" s="11"/>
      <x:c r="H20" s="10"/>
      <x:c r="I20" s="10"/>
      <x:c r="J20" s="10"/>
      <x:c r="K20" s="10"/>
      <x:c r="L20" s="10"/>
      <x:c r="M20" s="5" t="str">
        <x:f>IF(A20="","",IF(COUNTIFS($A$6:$A$505,A20)&lt;&gt;1,"[Duplicate ID]",IF(AND('Start'!$D$6&lt;&gt;"No",H20&lt;&gt;"Deceased"),"Private person",IF(TRIM(B20&amp;" "&amp;C20)="","[Name unknown]",TRIM(B20&amp;" "&amp;C20)))))</x:f>
      </x:c>
      <x:c r="N20" s="5" t="str">
        <x:f>IF(A20="","",IF(AND('Start'!$D$6&lt;&gt;"No",H20&lt;&gt;"Deceased"),"",IF(D20="","", "b. "&amp;D20)&amp;IF(F20="","","  d. "&amp;F20)))</x:f>
      </x:c>
      <x:c r="O20" s="5" t="str">
        <x:f>IF(A20="","",IF(COUNTIFS($A$6:$A$505,A20)&lt;&gt;1,"Duplicate person ID",IF(I20="","",IF(COUNTIFS('Families'!$A$6:$A$305,I20)&lt;&gt;1,"Check chosen family",IF(COUNTIFS('Parent links'!$A$6:$A$755,A20,'Parent links'!$B$6:$B$755,I20,'Parent links'!$C$6:$C$755,J20)&lt;&gt;1,"Check chosen parent link","")))))</x:f>
      </x:c>
    </x:row>
    <x:row r="21" ht="25" customHeight="1">
      <x:c r="A21" s="10"/>
      <x:c r="B21" s="10"/>
      <x:c r="C21" s="10"/>
      <x:c r="D21" s="11"/>
      <x:c r="E21" s="11"/>
      <x:c r="F21" s="11"/>
      <x:c r="G21" s="11"/>
      <x:c r="H21" s="10"/>
      <x:c r="I21" s="10"/>
      <x:c r="J21" s="10"/>
      <x:c r="K21" s="10"/>
      <x:c r="L21" s="10"/>
      <x:c r="M21" s="5" t="str">
        <x:f>IF(A21="","",IF(COUNTIFS($A$6:$A$505,A21)&lt;&gt;1,"[Duplicate ID]",IF(AND('Start'!$D$6&lt;&gt;"No",H21&lt;&gt;"Deceased"),"Private person",IF(TRIM(B21&amp;" "&amp;C21)="","[Name unknown]",TRIM(B21&amp;" "&amp;C21)))))</x:f>
      </x:c>
      <x:c r="N21" s="5" t="str">
        <x:f>IF(A21="","",IF(AND('Start'!$D$6&lt;&gt;"No",H21&lt;&gt;"Deceased"),"",IF(D21="","", "b. "&amp;D21)&amp;IF(F21="","","  d. "&amp;F21)))</x:f>
      </x:c>
      <x:c r="O21" s="5" t="str">
        <x:f>IF(A21="","",IF(COUNTIFS($A$6:$A$505,A21)&lt;&gt;1,"Duplicate person ID",IF(I21="","",IF(COUNTIFS('Families'!$A$6:$A$305,I21)&lt;&gt;1,"Check chosen family",IF(COUNTIFS('Parent links'!$A$6:$A$755,A21,'Parent links'!$B$6:$B$755,I21,'Parent links'!$C$6:$C$755,J21)&lt;&gt;1,"Check chosen parent link","")))))</x:f>
      </x:c>
    </x:row>
    <x:row r="22" ht="25" customHeight="1">
      <x:c r="A22" s="10"/>
      <x:c r="B22" s="10"/>
      <x:c r="C22" s="10"/>
      <x:c r="D22" s="11"/>
      <x:c r="E22" s="11"/>
      <x:c r="F22" s="11"/>
      <x:c r="G22" s="11"/>
      <x:c r="H22" s="10"/>
      <x:c r="I22" s="10"/>
      <x:c r="J22" s="10"/>
      <x:c r="K22" s="10"/>
      <x:c r="L22" s="10"/>
      <x:c r="M22" s="5" t="str">
        <x:f>IF(A22="","",IF(COUNTIFS($A$6:$A$505,A22)&lt;&gt;1,"[Duplicate ID]",IF(AND('Start'!$D$6&lt;&gt;"No",H22&lt;&gt;"Deceased"),"Private person",IF(TRIM(B22&amp;" "&amp;C22)="","[Name unknown]",TRIM(B22&amp;" "&amp;C22)))))</x:f>
      </x:c>
      <x:c r="N22" s="5" t="str">
        <x:f>IF(A22="","",IF(AND('Start'!$D$6&lt;&gt;"No",H22&lt;&gt;"Deceased"),"",IF(D22="","", "b. "&amp;D22)&amp;IF(F22="","","  d. "&amp;F22)))</x:f>
      </x:c>
      <x:c r="O22" s="5" t="str">
        <x:f>IF(A22="","",IF(COUNTIFS($A$6:$A$505,A22)&lt;&gt;1,"Duplicate person ID",IF(I22="","",IF(COUNTIFS('Families'!$A$6:$A$305,I22)&lt;&gt;1,"Check chosen family",IF(COUNTIFS('Parent links'!$A$6:$A$755,A22,'Parent links'!$B$6:$B$755,I22,'Parent links'!$C$6:$C$755,J22)&lt;&gt;1,"Check chosen parent link","")))))</x:f>
      </x:c>
    </x:row>
    <x:row r="23" ht="25" customHeight="1">
      <x:c r="A23" s="10"/>
      <x:c r="B23" s="10"/>
      <x:c r="C23" s="10"/>
      <x:c r="D23" s="11"/>
      <x:c r="E23" s="11"/>
      <x:c r="F23" s="11"/>
      <x:c r="G23" s="11"/>
      <x:c r="H23" s="10"/>
      <x:c r="I23" s="10"/>
      <x:c r="J23" s="10"/>
      <x:c r="K23" s="10"/>
      <x:c r="L23" s="10"/>
      <x:c r="M23" s="5" t="str">
        <x:f>IF(A23="","",IF(COUNTIFS($A$6:$A$505,A23)&lt;&gt;1,"[Duplicate ID]",IF(AND('Start'!$D$6&lt;&gt;"No",H23&lt;&gt;"Deceased"),"Private person",IF(TRIM(B23&amp;" "&amp;C23)="","[Name unknown]",TRIM(B23&amp;" "&amp;C23)))))</x:f>
      </x:c>
      <x:c r="N23" s="5" t="str">
        <x:f>IF(A23="","",IF(AND('Start'!$D$6&lt;&gt;"No",H23&lt;&gt;"Deceased"),"",IF(D23="","", "b. "&amp;D23)&amp;IF(F23="","","  d. "&amp;F23)))</x:f>
      </x:c>
      <x:c r="O23" s="5" t="str">
        <x:f>IF(A23="","",IF(COUNTIFS($A$6:$A$505,A23)&lt;&gt;1,"Duplicate person ID",IF(I23="","",IF(COUNTIFS('Families'!$A$6:$A$305,I23)&lt;&gt;1,"Check chosen family",IF(COUNTIFS('Parent links'!$A$6:$A$755,A23,'Parent links'!$B$6:$B$755,I23,'Parent links'!$C$6:$C$755,J23)&lt;&gt;1,"Check chosen parent link","")))))</x:f>
      </x:c>
    </x:row>
    <x:row r="24" ht="25" customHeight="1">
      <x:c r="A24" s="10"/>
      <x:c r="B24" s="10"/>
      <x:c r="C24" s="10"/>
      <x:c r="D24" s="11"/>
      <x:c r="E24" s="11"/>
      <x:c r="F24" s="11"/>
      <x:c r="G24" s="11"/>
      <x:c r="H24" s="10"/>
      <x:c r="I24" s="10"/>
      <x:c r="J24" s="10"/>
      <x:c r="K24" s="10"/>
      <x:c r="L24" s="10"/>
      <x:c r="M24" s="5" t="str">
        <x:f>IF(A24="","",IF(COUNTIFS($A$6:$A$505,A24)&lt;&gt;1,"[Duplicate ID]",IF(AND('Start'!$D$6&lt;&gt;"No",H24&lt;&gt;"Deceased"),"Private person",IF(TRIM(B24&amp;" "&amp;C24)="","[Name unknown]",TRIM(B24&amp;" "&amp;C24)))))</x:f>
      </x:c>
      <x:c r="N24" s="5" t="str">
        <x:f>IF(A24="","",IF(AND('Start'!$D$6&lt;&gt;"No",H24&lt;&gt;"Deceased"),"",IF(D24="","", "b. "&amp;D24)&amp;IF(F24="","","  d. "&amp;F24)))</x:f>
      </x:c>
      <x:c r="O24" s="5" t="str">
        <x:f>IF(A24="","",IF(COUNTIFS($A$6:$A$505,A24)&lt;&gt;1,"Duplicate person ID",IF(I24="","",IF(COUNTIFS('Families'!$A$6:$A$305,I24)&lt;&gt;1,"Check chosen family",IF(COUNTIFS('Parent links'!$A$6:$A$755,A24,'Parent links'!$B$6:$B$755,I24,'Parent links'!$C$6:$C$755,J24)&lt;&gt;1,"Check chosen parent link","")))))</x:f>
      </x:c>
    </x:row>
    <x:row r="25" ht="25" customHeight="1">
      <x:c r="A25" s="10"/>
      <x:c r="B25" s="10"/>
      <x:c r="C25" s="10"/>
      <x:c r="D25" s="11"/>
      <x:c r="E25" s="11"/>
      <x:c r="F25" s="11"/>
      <x:c r="G25" s="11"/>
      <x:c r="H25" s="10"/>
      <x:c r="I25" s="10"/>
      <x:c r="J25" s="10"/>
      <x:c r="K25" s="10"/>
      <x:c r="L25" s="10"/>
      <x:c r="M25" s="5" t="str">
        <x:f>IF(A25="","",IF(COUNTIFS($A$6:$A$505,A25)&lt;&gt;1,"[Duplicate ID]",IF(AND('Start'!$D$6&lt;&gt;"No",H25&lt;&gt;"Deceased"),"Private person",IF(TRIM(B25&amp;" "&amp;C25)="","[Name unknown]",TRIM(B25&amp;" "&amp;C25)))))</x:f>
      </x:c>
      <x:c r="N25" s="5" t="str">
        <x:f>IF(A25="","",IF(AND('Start'!$D$6&lt;&gt;"No",H25&lt;&gt;"Deceased"),"",IF(D25="","", "b. "&amp;D25)&amp;IF(F25="","","  d. "&amp;F25)))</x:f>
      </x:c>
      <x:c r="O25" s="5" t="str">
        <x:f>IF(A25="","",IF(COUNTIFS($A$6:$A$505,A25)&lt;&gt;1,"Duplicate person ID",IF(I25="","",IF(COUNTIFS('Families'!$A$6:$A$305,I25)&lt;&gt;1,"Check chosen family",IF(COUNTIFS('Parent links'!$A$6:$A$755,A25,'Parent links'!$B$6:$B$755,I25,'Parent links'!$C$6:$C$755,J25)&lt;&gt;1,"Check chosen parent link","")))))</x:f>
      </x:c>
    </x:row>
    <x:row r="26" ht="25" customHeight="1">
      <x:c r="A26" s="10"/>
      <x:c r="B26" s="10"/>
      <x:c r="C26" s="10"/>
      <x:c r="D26" s="11"/>
      <x:c r="E26" s="11"/>
      <x:c r="F26" s="11"/>
      <x:c r="G26" s="11"/>
      <x:c r="H26" s="10"/>
      <x:c r="I26" s="10"/>
      <x:c r="J26" s="10"/>
      <x:c r="K26" s="10"/>
      <x:c r="L26" s="10"/>
      <x:c r="M26" s="5" t="str">
        <x:f>IF(A26="","",IF(COUNTIFS($A$6:$A$505,A26)&lt;&gt;1,"[Duplicate ID]",IF(AND('Start'!$D$6&lt;&gt;"No",H26&lt;&gt;"Deceased"),"Private person",IF(TRIM(B26&amp;" "&amp;C26)="","[Name unknown]",TRIM(B26&amp;" "&amp;C26)))))</x:f>
      </x:c>
      <x:c r="N26" s="5" t="str">
        <x:f>IF(A26="","",IF(AND('Start'!$D$6&lt;&gt;"No",H26&lt;&gt;"Deceased"),"",IF(D26="","", "b. "&amp;D26)&amp;IF(F26="","","  d. "&amp;F26)))</x:f>
      </x:c>
      <x:c r="O26" s="5" t="str">
        <x:f>IF(A26="","",IF(COUNTIFS($A$6:$A$505,A26)&lt;&gt;1,"Duplicate person ID",IF(I26="","",IF(COUNTIFS('Families'!$A$6:$A$305,I26)&lt;&gt;1,"Check chosen family",IF(COUNTIFS('Parent links'!$A$6:$A$755,A26,'Parent links'!$B$6:$B$755,I26,'Parent links'!$C$6:$C$755,J26)&lt;&gt;1,"Check chosen parent link","")))))</x:f>
      </x:c>
    </x:row>
    <x:row r="27" ht="25" customHeight="1">
      <x:c r="A27" s="10"/>
      <x:c r="B27" s="10"/>
      <x:c r="C27" s="10"/>
      <x:c r="D27" s="11"/>
      <x:c r="E27" s="11"/>
      <x:c r="F27" s="11"/>
      <x:c r="G27" s="11"/>
      <x:c r="H27" s="10"/>
      <x:c r="I27" s="10"/>
      <x:c r="J27" s="10"/>
      <x:c r="K27" s="10"/>
      <x:c r="L27" s="10"/>
      <x:c r="M27" s="5" t="str">
        <x:f>IF(A27="","",IF(COUNTIFS($A$6:$A$505,A27)&lt;&gt;1,"[Duplicate ID]",IF(AND('Start'!$D$6&lt;&gt;"No",H27&lt;&gt;"Deceased"),"Private person",IF(TRIM(B27&amp;" "&amp;C27)="","[Name unknown]",TRIM(B27&amp;" "&amp;C27)))))</x:f>
      </x:c>
      <x:c r="N27" s="5" t="str">
        <x:f>IF(A27="","",IF(AND('Start'!$D$6&lt;&gt;"No",H27&lt;&gt;"Deceased"),"",IF(D27="","", "b. "&amp;D27)&amp;IF(F27="","","  d. "&amp;F27)))</x:f>
      </x:c>
      <x:c r="O27" s="5" t="str">
        <x:f>IF(A27="","",IF(COUNTIFS($A$6:$A$505,A27)&lt;&gt;1,"Duplicate person ID",IF(I27="","",IF(COUNTIFS('Families'!$A$6:$A$305,I27)&lt;&gt;1,"Check chosen family",IF(COUNTIFS('Parent links'!$A$6:$A$755,A27,'Parent links'!$B$6:$B$755,I27,'Parent links'!$C$6:$C$755,J27)&lt;&gt;1,"Check chosen parent link","")))))</x:f>
      </x:c>
    </x:row>
    <x:row r="28" ht="25" customHeight="1">
      <x:c r="A28" s="10"/>
      <x:c r="B28" s="10"/>
      <x:c r="C28" s="10"/>
      <x:c r="D28" s="11"/>
      <x:c r="E28" s="11"/>
      <x:c r="F28" s="11"/>
      <x:c r="G28" s="11"/>
      <x:c r="H28" s="10"/>
      <x:c r="I28" s="10"/>
      <x:c r="J28" s="10"/>
      <x:c r="K28" s="10"/>
      <x:c r="L28" s="10"/>
      <x:c r="M28" s="5" t="str">
        <x:f>IF(A28="","",IF(COUNTIFS($A$6:$A$505,A28)&lt;&gt;1,"[Duplicate ID]",IF(AND('Start'!$D$6&lt;&gt;"No",H28&lt;&gt;"Deceased"),"Private person",IF(TRIM(B28&amp;" "&amp;C28)="","[Name unknown]",TRIM(B28&amp;" "&amp;C28)))))</x:f>
      </x:c>
      <x:c r="N28" s="5" t="str">
        <x:f>IF(A28="","",IF(AND('Start'!$D$6&lt;&gt;"No",H28&lt;&gt;"Deceased"),"",IF(D28="","", "b. "&amp;D28)&amp;IF(F28="","","  d. "&amp;F28)))</x:f>
      </x:c>
      <x:c r="O28" s="5" t="str">
        <x:f>IF(A28="","",IF(COUNTIFS($A$6:$A$505,A28)&lt;&gt;1,"Duplicate person ID",IF(I28="","",IF(COUNTIFS('Families'!$A$6:$A$305,I28)&lt;&gt;1,"Check chosen family",IF(COUNTIFS('Parent links'!$A$6:$A$755,A28,'Parent links'!$B$6:$B$755,I28,'Parent links'!$C$6:$C$755,J28)&lt;&gt;1,"Check chosen parent link","")))))</x:f>
      </x:c>
    </x:row>
    <x:row r="29" ht="25" customHeight="1">
      <x:c r="A29" s="10"/>
      <x:c r="B29" s="10"/>
      <x:c r="C29" s="10"/>
      <x:c r="D29" s="11"/>
      <x:c r="E29" s="11"/>
      <x:c r="F29" s="11"/>
      <x:c r="G29" s="11"/>
      <x:c r="H29" s="10"/>
      <x:c r="I29" s="10"/>
      <x:c r="J29" s="10"/>
      <x:c r="K29" s="10"/>
      <x:c r="L29" s="10"/>
      <x:c r="M29" s="5" t="str">
        <x:f>IF(A29="","",IF(COUNTIFS($A$6:$A$505,A29)&lt;&gt;1,"[Duplicate ID]",IF(AND('Start'!$D$6&lt;&gt;"No",H29&lt;&gt;"Deceased"),"Private person",IF(TRIM(B29&amp;" "&amp;C29)="","[Name unknown]",TRIM(B29&amp;" "&amp;C29)))))</x:f>
      </x:c>
      <x:c r="N29" s="5" t="str">
        <x:f>IF(A29="","",IF(AND('Start'!$D$6&lt;&gt;"No",H29&lt;&gt;"Deceased"),"",IF(D29="","", "b. "&amp;D29)&amp;IF(F29="","","  d. "&amp;F29)))</x:f>
      </x:c>
      <x:c r="O29" s="5" t="str">
        <x:f>IF(A29="","",IF(COUNTIFS($A$6:$A$505,A29)&lt;&gt;1,"Duplicate person ID",IF(I29="","",IF(COUNTIFS('Families'!$A$6:$A$305,I29)&lt;&gt;1,"Check chosen family",IF(COUNTIFS('Parent links'!$A$6:$A$755,A29,'Parent links'!$B$6:$B$755,I29,'Parent links'!$C$6:$C$755,J29)&lt;&gt;1,"Check chosen parent link","")))))</x:f>
      </x:c>
    </x:row>
    <x:row r="30" ht="25" customHeight="1">
      <x:c r="A30" s="10"/>
      <x:c r="B30" s="10"/>
      <x:c r="C30" s="10"/>
      <x:c r="D30" s="11"/>
      <x:c r="E30" s="11"/>
      <x:c r="F30" s="11"/>
      <x:c r="G30" s="11"/>
      <x:c r="H30" s="10"/>
      <x:c r="I30" s="10"/>
      <x:c r="J30" s="10"/>
      <x:c r="K30" s="10"/>
      <x:c r="L30" s="10"/>
      <x:c r="M30" s="5" t="str">
        <x:f>IF(A30="","",IF(COUNTIFS($A$6:$A$505,A30)&lt;&gt;1,"[Duplicate ID]",IF(AND('Start'!$D$6&lt;&gt;"No",H30&lt;&gt;"Deceased"),"Private person",IF(TRIM(B30&amp;" "&amp;C30)="","[Name unknown]",TRIM(B30&amp;" "&amp;C30)))))</x:f>
      </x:c>
      <x:c r="N30" s="5" t="str">
        <x:f>IF(A30="","",IF(AND('Start'!$D$6&lt;&gt;"No",H30&lt;&gt;"Deceased"),"",IF(D30="","", "b. "&amp;D30)&amp;IF(F30="","","  d. "&amp;F30)))</x:f>
      </x:c>
      <x:c r="O30" s="5" t="str">
        <x:f>IF(A30="","",IF(COUNTIFS($A$6:$A$505,A30)&lt;&gt;1,"Duplicate person ID",IF(I30="","",IF(COUNTIFS('Families'!$A$6:$A$305,I30)&lt;&gt;1,"Check chosen family",IF(COUNTIFS('Parent links'!$A$6:$A$755,A30,'Parent links'!$B$6:$B$755,I30,'Parent links'!$C$6:$C$755,J30)&lt;&gt;1,"Check chosen parent link","")))))</x:f>
      </x:c>
    </x:row>
    <x:row r="31" ht="25" customHeight="1">
      <x:c r="A31" s="10"/>
      <x:c r="B31" s="10"/>
      <x:c r="C31" s="10"/>
      <x:c r="D31" s="11"/>
      <x:c r="E31" s="11"/>
      <x:c r="F31" s="11"/>
      <x:c r="G31" s="11"/>
      <x:c r="H31" s="10"/>
      <x:c r="I31" s="10"/>
      <x:c r="J31" s="10"/>
      <x:c r="K31" s="10"/>
      <x:c r="L31" s="10"/>
      <x:c r="M31" s="5" t="str">
        <x:f>IF(A31="","",IF(COUNTIFS($A$6:$A$505,A31)&lt;&gt;1,"[Duplicate ID]",IF(AND('Start'!$D$6&lt;&gt;"No",H31&lt;&gt;"Deceased"),"Private person",IF(TRIM(B31&amp;" "&amp;C31)="","[Name unknown]",TRIM(B31&amp;" "&amp;C31)))))</x:f>
      </x:c>
      <x:c r="N31" s="5" t="str">
        <x:f>IF(A31="","",IF(AND('Start'!$D$6&lt;&gt;"No",H31&lt;&gt;"Deceased"),"",IF(D31="","", "b. "&amp;D31)&amp;IF(F31="","","  d. "&amp;F31)))</x:f>
      </x:c>
      <x:c r="O31" s="5" t="str">
        <x:f>IF(A31="","",IF(COUNTIFS($A$6:$A$505,A31)&lt;&gt;1,"Duplicate person ID",IF(I31="","",IF(COUNTIFS('Families'!$A$6:$A$305,I31)&lt;&gt;1,"Check chosen family",IF(COUNTIFS('Parent links'!$A$6:$A$755,A31,'Parent links'!$B$6:$B$755,I31,'Parent links'!$C$6:$C$755,J31)&lt;&gt;1,"Check chosen parent link","")))))</x:f>
      </x:c>
    </x:row>
    <x:row r="32" ht="25" customHeight="1">
      <x:c r="A32" s="10"/>
      <x:c r="B32" s="10"/>
      <x:c r="C32" s="10"/>
      <x:c r="D32" s="11"/>
      <x:c r="E32" s="11"/>
      <x:c r="F32" s="11"/>
      <x:c r="G32" s="11"/>
      <x:c r="H32" s="10"/>
      <x:c r="I32" s="10"/>
      <x:c r="J32" s="10"/>
      <x:c r="K32" s="10"/>
      <x:c r="L32" s="10"/>
      <x:c r="M32" s="5" t="str">
        <x:f>IF(A32="","",IF(COUNTIFS($A$6:$A$505,A32)&lt;&gt;1,"[Duplicate ID]",IF(AND('Start'!$D$6&lt;&gt;"No",H32&lt;&gt;"Deceased"),"Private person",IF(TRIM(B32&amp;" "&amp;C32)="","[Name unknown]",TRIM(B32&amp;" "&amp;C32)))))</x:f>
      </x:c>
      <x:c r="N32" s="5" t="str">
        <x:f>IF(A32="","",IF(AND('Start'!$D$6&lt;&gt;"No",H32&lt;&gt;"Deceased"),"",IF(D32="","", "b. "&amp;D32)&amp;IF(F32="","","  d. "&amp;F32)))</x:f>
      </x:c>
      <x:c r="O32" s="5" t="str">
        <x:f>IF(A32="","",IF(COUNTIFS($A$6:$A$505,A32)&lt;&gt;1,"Duplicate person ID",IF(I32="","",IF(COUNTIFS('Families'!$A$6:$A$305,I32)&lt;&gt;1,"Check chosen family",IF(COUNTIFS('Parent links'!$A$6:$A$755,A32,'Parent links'!$B$6:$B$755,I32,'Parent links'!$C$6:$C$755,J32)&lt;&gt;1,"Check chosen parent link","")))))</x:f>
      </x:c>
    </x:row>
    <x:row r="33" ht="25" customHeight="1">
      <x:c r="A33" s="10"/>
      <x:c r="B33" s="10"/>
      <x:c r="C33" s="10"/>
      <x:c r="D33" s="11"/>
      <x:c r="E33" s="11"/>
      <x:c r="F33" s="11"/>
      <x:c r="G33" s="11"/>
      <x:c r="H33" s="10"/>
      <x:c r="I33" s="10"/>
      <x:c r="J33" s="10"/>
      <x:c r="K33" s="10"/>
      <x:c r="L33" s="10"/>
      <x:c r="M33" s="5" t="str">
        <x:f>IF(A33="","",IF(COUNTIFS($A$6:$A$505,A33)&lt;&gt;1,"[Duplicate ID]",IF(AND('Start'!$D$6&lt;&gt;"No",H33&lt;&gt;"Deceased"),"Private person",IF(TRIM(B33&amp;" "&amp;C33)="","[Name unknown]",TRIM(B33&amp;" "&amp;C33)))))</x:f>
      </x:c>
      <x:c r="N33" s="5" t="str">
        <x:f>IF(A33="","",IF(AND('Start'!$D$6&lt;&gt;"No",H33&lt;&gt;"Deceased"),"",IF(D33="","", "b. "&amp;D33)&amp;IF(F33="","","  d. "&amp;F33)))</x:f>
      </x:c>
      <x:c r="O33" s="5" t="str">
        <x:f>IF(A33="","",IF(COUNTIFS($A$6:$A$505,A33)&lt;&gt;1,"Duplicate person ID",IF(I33="","",IF(COUNTIFS('Families'!$A$6:$A$305,I33)&lt;&gt;1,"Check chosen family",IF(COUNTIFS('Parent links'!$A$6:$A$755,A33,'Parent links'!$B$6:$B$755,I33,'Parent links'!$C$6:$C$755,J33)&lt;&gt;1,"Check chosen parent link","")))))</x:f>
      </x:c>
    </x:row>
    <x:row r="34" ht="25" customHeight="1">
      <x:c r="A34" s="10"/>
      <x:c r="B34" s="10"/>
      <x:c r="C34" s="10"/>
      <x:c r="D34" s="11"/>
      <x:c r="E34" s="11"/>
      <x:c r="F34" s="11"/>
      <x:c r="G34" s="11"/>
      <x:c r="H34" s="10"/>
      <x:c r="I34" s="10"/>
      <x:c r="J34" s="10"/>
      <x:c r="K34" s="10"/>
      <x:c r="L34" s="10"/>
      <x:c r="M34" s="5" t="str">
        <x:f>IF(A34="","",IF(COUNTIFS($A$6:$A$505,A34)&lt;&gt;1,"[Duplicate ID]",IF(AND('Start'!$D$6&lt;&gt;"No",H34&lt;&gt;"Deceased"),"Private person",IF(TRIM(B34&amp;" "&amp;C34)="","[Name unknown]",TRIM(B34&amp;" "&amp;C34)))))</x:f>
      </x:c>
      <x:c r="N34" s="5" t="str">
        <x:f>IF(A34="","",IF(AND('Start'!$D$6&lt;&gt;"No",H34&lt;&gt;"Deceased"),"",IF(D34="","", "b. "&amp;D34)&amp;IF(F34="","","  d. "&amp;F34)))</x:f>
      </x:c>
      <x:c r="O34" s="5" t="str">
        <x:f>IF(A34="","",IF(COUNTIFS($A$6:$A$505,A34)&lt;&gt;1,"Duplicate person ID",IF(I34="","",IF(COUNTIFS('Families'!$A$6:$A$305,I34)&lt;&gt;1,"Check chosen family",IF(COUNTIFS('Parent links'!$A$6:$A$755,A34,'Parent links'!$B$6:$B$755,I34,'Parent links'!$C$6:$C$755,J34)&lt;&gt;1,"Check chosen parent link","")))))</x:f>
      </x:c>
    </x:row>
    <x:row r="35" ht="25" customHeight="1">
      <x:c r="A35" s="10"/>
      <x:c r="B35" s="10"/>
      <x:c r="C35" s="10"/>
      <x:c r="D35" s="11"/>
      <x:c r="E35" s="11"/>
      <x:c r="F35" s="11"/>
      <x:c r="G35" s="11"/>
      <x:c r="H35" s="10"/>
      <x:c r="I35" s="10"/>
      <x:c r="J35" s="10"/>
      <x:c r="K35" s="10"/>
      <x:c r="L35" s="10"/>
      <x:c r="M35" s="5" t="str">
        <x:f>IF(A35="","",IF(COUNTIFS($A$6:$A$505,A35)&lt;&gt;1,"[Duplicate ID]",IF(AND('Start'!$D$6&lt;&gt;"No",H35&lt;&gt;"Deceased"),"Private person",IF(TRIM(B35&amp;" "&amp;C35)="","[Name unknown]",TRIM(B35&amp;" "&amp;C35)))))</x:f>
      </x:c>
      <x:c r="N35" s="5" t="str">
        <x:f>IF(A35="","",IF(AND('Start'!$D$6&lt;&gt;"No",H35&lt;&gt;"Deceased"),"",IF(D35="","", "b. "&amp;D35)&amp;IF(F35="","","  d. "&amp;F35)))</x:f>
      </x:c>
      <x:c r="O35" s="5" t="str">
        <x:f>IF(A35="","",IF(COUNTIFS($A$6:$A$505,A35)&lt;&gt;1,"Duplicate person ID",IF(I35="","",IF(COUNTIFS('Families'!$A$6:$A$305,I35)&lt;&gt;1,"Check chosen family",IF(COUNTIFS('Parent links'!$A$6:$A$755,A35,'Parent links'!$B$6:$B$755,I35,'Parent links'!$C$6:$C$755,J35)&lt;&gt;1,"Check chosen parent link","")))))</x:f>
      </x:c>
    </x:row>
    <x:row r="36" ht="25" customHeight="1">
      <x:c r="A36" s="10"/>
      <x:c r="B36" s="10"/>
      <x:c r="C36" s="10"/>
      <x:c r="D36" s="11"/>
      <x:c r="E36" s="11"/>
      <x:c r="F36" s="11"/>
      <x:c r="G36" s="11"/>
      <x:c r="H36" s="10"/>
      <x:c r="I36" s="10"/>
      <x:c r="J36" s="10"/>
      <x:c r="K36" s="10"/>
      <x:c r="L36" s="10"/>
      <x:c r="M36" s="5" t="str">
        <x:f>IF(A36="","",IF(COUNTIFS($A$6:$A$505,A36)&lt;&gt;1,"[Duplicate ID]",IF(AND('Start'!$D$6&lt;&gt;"No",H36&lt;&gt;"Deceased"),"Private person",IF(TRIM(B36&amp;" "&amp;C36)="","[Name unknown]",TRIM(B36&amp;" "&amp;C36)))))</x:f>
      </x:c>
      <x:c r="N36" s="5" t="str">
        <x:f>IF(A36="","",IF(AND('Start'!$D$6&lt;&gt;"No",H36&lt;&gt;"Deceased"),"",IF(D36="","", "b. "&amp;D36)&amp;IF(F36="","","  d. "&amp;F36)))</x:f>
      </x:c>
      <x:c r="O36" s="5" t="str">
        <x:f>IF(A36="","",IF(COUNTIFS($A$6:$A$505,A36)&lt;&gt;1,"Duplicate person ID",IF(I36="","",IF(COUNTIFS('Families'!$A$6:$A$305,I36)&lt;&gt;1,"Check chosen family",IF(COUNTIFS('Parent links'!$A$6:$A$755,A36,'Parent links'!$B$6:$B$755,I36,'Parent links'!$C$6:$C$755,J36)&lt;&gt;1,"Check chosen parent link","")))))</x:f>
      </x:c>
    </x:row>
    <x:row r="37" ht="25" customHeight="1">
      <x:c r="A37" s="10"/>
      <x:c r="B37" s="10"/>
      <x:c r="C37" s="10"/>
      <x:c r="D37" s="11"/>
      <x:c r="E37" s="11"/>
      <x:c r="F37" s="11"/>
      <x:c r="G37" s="11"/>
      <x:c r="H37" s="10"/>
      <x:c r="I37" s="10"/>
      <x:c r="J37" s="10"/>
      <x:c r="K37" s="10"/>
      <x:c r="L37" s="10"/>
      <x:c r="M37" s="5" t="str">
        <x:f>IF(A37="","",IF(COUNTIFS($A$6:$A$505,A37)&lt;&gt;1,"[Duplicate ID]",IF(AND('Start'!$D$6&lt;&gt;"No",H37&lt;&gt;"Deceased"),"Private person",IF(TRIM(B37&amp;" "&amp;C37)="","[Name unknown]",TRIM(B37&amp;" "&amp;C37)))))</x:f>
      </x:c>
      <x:c r="N37" s="5" t="str">
        <x:f>IF(A37="","",IF(AND('Start'!$D$6&lt;&gt;"No",H37&lt;&gt;"Deceased"),"",IF(D37="","", "b. "&amp;D37)&amp;IF(F37="","","  d. "&amp;F37)))</x:f>
      </x:c>
      <x:c r="O37" s="5" t="str">
        <x:f>IF(A37="","",IF(COUNTIFS($A$6:$A$505,A37)&lt;&gt;1,"Duplicate person ID",IF(I37="","",IF(COUNTIFS('Families'!$A$6:$A$305,I37)&lt;&gt;1,"Check chosen family",IF(COUNTIFS('Parent links'!$A$6:$A$755,A37,'Parent links'!$B$6:$B$755,I37,'Parent links'!$C$6:$C$755,J37)&lt;&gt;1,"Check chosen parent link","")))))</x:f>
      </x:c>
    </x:row>
    <x:row r="38" ht="25" customHeight="1">
      <x:c r="A38" s="10"/>
      <x:c r="B38" s="10"/>
      <x:c r="C38" s="10"/>
      <x:c r="D38" s="11"/>
      <x:c r="E38" s="11"/>
      <x:c r="F38" s="11"/>
      <x:c r="G38" s="11"/>
      <x:c r="H38" s="10"/>
      <x:c r="I38" s="10"/>
      <x:c r="J38" s="10"/>
      <x:c r="K38" s="10"/>
      <x:c r="L38" s="10"/>
      <x:c r="M38" s="5" t="str">
        <x:f>IF(A38="","",IF(COUNTIFS($A$6:$A$505,A38)&lt;&gt;1,"[Duplicate ID]",IF(AND('Start'!$D$6&lt;&gt;"No",H38&lt;&gt;"Deceased"),"Private person",IF(TRIM(B38&amp;" "&amp;C38)="","[Name unknown]",TRIM(B38&amp;" "&amp;C38)))))</x:f>
      </x:c>
      <x:c r="N38" s="5" t="str">
        <x:f>IF(A38="","",IF(AND('Start'!$D$6&lt;&gt;"No",H38&lt;&gt;"Deceased"),"",IF(D38="","", "b. "&amp;D38)&amp;IF(F38="","","  d. "&amp;F38)))</x:f>
      </x:c>
      <x:c r="O38" s="5" t="str">
        <x:f>IF(A38="","",IF(COUNTIFS($A$6:$A$505,A38)&lt;&gt;1,"Duplicate person ID",IF(I38="","",IF(COUNTIFS('Families'!$A$6:$A$305,I38)&lt;&gt;1,"Check chosen family",IF(COUNTIFS('Parent links'!$A$6:$A$755,A38,'Parent links'!$B$6:$B$755,I38,'Parent links'!$C$6:$C$755,J38)&lt;&gt;1,"Check chosen parent link","")))))</x:f>
      </x:c>
    </x:row>
    <x:row r="39" ht="25" customHeight="1">
      <x:c r="A39" s="10"/>
      <x:c r="B39" s="10"/>
      <x:c r="C39" s="10"/>
      <x:c r="D39" s="11"/>
      <x:c r="E39" s="11"/>
      <x:c r="F39" s="11"/>
      <x:c r="G39" s="11"/>
      <x:c r="H39" s="10"/>
      <x:c r="I39" s="10"/>
      <x:c r="J39" s="10"/>
      <x:c r="K39" s="10"/>
      <x:c r="L39" s="10"/>
      <x:c r="M39" s="5" t="str">
        <x:f>IF(A39="","",IF(COUNTIFS($A$6:$A$505,A39)&lt;&gt;1,"[Duplicate ID]",IF(AND('Start'!$D$6&lt;&gt;"No",H39&lt;&gt;"Deceased"),"Private person",IF(TRIM(B39&amp;" "&amp;C39)="","[Name unknown]",TRIM(B39&amp;" "&amp;C39)))))</x:f>
      </x:c>
      <x:c r="N39" s="5" t="str">
        <x:f>IF(A39="","",IF(AND('Start'!$D$6&lt;&gt;"No",H39&lt;&gt;"Deceased"),"",IF(D39="","", "b. "&amp;D39)&amp;IF(F39="","","  d. "&amp;F39)))</x:f>
      </x:c>
      <x:c r="O39" s="5" t="str">
        <x:f>IF(A39="","",IF(COUNTIFS($A$6:$A$505,A39)&lt;&gt;1,"Duplicate person ID",IF(I39="","",IF(COUNTIFS('Families'!$A$6:$A$305,I39)&lt;&gt;1,"Check chosen family",IF(COUNTIFS('Parent links'!$A$6:$A$755,A39,'Parent links'!$B$6:$B$755,I39,'Parent links'!$C$6:$C$755,J39)&lt;&gt;1,"Check chosen parent link","")))))</x:f>
      </x:c>
    </x:row>
    <x:row r="40" ht="25" customHeight="1">
      <x:c r="A40" s="10"/>
      <x:c r="B40" s="10"/>
      <x:c r="C40" s="10"/>
      <x:c r="D40" s="11"/>
      <x:c r="E40" s="11"/>
      <x:c r="F40" s="11"/>
      <x:c r="G40" s="11"/>
      <x:c r="H40" s="10"/>
      <x:c r="I40" s="10"/>
      <x:c r="J40" s="10"/>
      <x:c r="K40" s="10"/>
      <x:c r="L40" s="10"/>
      <x:c r="M40" s="5" t="str">
        <x:f>IF(A40="","",IF(COUNTIFS($A$6:$A$505,A40)&lt;&gt;1,"[Duplicate ID]",IF(AND('Start'!$D$6&lt;&gt;"No",H40&lt;&gt;"Deceased"),"Private person",IF(TRIM(B40&amp;" "&amp;C40)="","[Name unknown]",TRIM(B40&amp;" "&amp;C40)))))</x:f>
      </x:c>
      <x:c r="N40" s="5" t="str">
        <x:f>IF(A40="","",IF(AND('Start'!$D$6&lt;&gt;"No",H40&lt;&gt;"Deceased"),"",IF(D40="","", "b. "&amp;D40)&amp;IF(F40="","","  d. "&amp;F40)))</x:f>
      </x:c>
      <x:c r="O40" s="5" t="str">
        <x:f>IF(A40="","",IF(COUNTIFS($A$6:$A$505,A40)&lt;&gt;1,"Duplicate person ID",IF(I40="","",IF(COUNTIFS('Families'!$A$6:$A$305,I40)&lt;&gt;1,"Check chosen family",IF(COUNTIFS('Parent links'!$A$6:$A$755,A40,'Parent links'!$B$6:$B$755,I40,'Parent links'!$C$6:$C$755,J40)&lt;&gt;1,"Check chosen parent link","")))))</x:f>
      </x:c>
    </x:row>
    <x:row r="41" ht="25" customHeight="1">
      <x:c r="A41" s="10"/>
      <x:c r="B41" s="10"/>
      <x:c r="C41" s="10"/>
      <x:c r="D41" s="11"/>
      <x:c r="E41" s="11"/>
      <x:c r="F41" s="11"/>
      <x:c r="G41" s="11"/>
      <x:c r="H41" s="10"/>
      <x:c r="I41" s="10"/>
      <x:c r="J41" s="10"/>
      <x:c r="K41" s="10"/>
      <x:c r="L41" s="10"/>
      <x:c r="M41" s="5" t="str">
        <x:f>IF(A41="","",IF(COUNTIFS($A$6:$A$505,A41)&lt;&gt;1,"[Duplicate ID]",IF(AND('Start'!$D$6&lt;&gt;"No",H41&lt;&gt;"Deceased"),"Private person",IF(TRIM(B41&amp;" "&amp;C41)="","[Name unknown]",TRIM(B41&amp;" "&amp;C41)))))</x:f>
      </x:c>
      <x:c r="N41" s="5" t="str">
        <x:f>IF(A41="","",IF(AND('Start'!$D$6&lt;&gt;"No",H41&lt;&gt;"Deceased"),"",IF(D41="","", "b. "&amp;D41)&amp;IF(F41="","","  d. "&amp;F41)))</x:f>
      </x:c>
      <x:c r="O41" s="5" t="str">
        <x:f>IF(A41="","",IF(COUNTIFS($A$6:$A$505,A41)&lt;&gt;1,"Duplicate person ID",IF(I41="","",IF(COUNTIFS('Families'!$A$6:$A$305,I41)&lt;&gt;1,"Check chosen family",IF(COUNTIFS('Parent links'!$A$6:$A$755,A41,'Parent links'!$B$6:$B$755,I41,'Parent links'!$C$6:$C$755,J41)&lt;&gt;1,"Check chosen parent link","")))))</x:f>
      </x:c>
    </x:row>
    <x:row r="42" ht="25" customHeight="1">
      <x:c r="A42" s="10"/>
      <x:c r="B42" s="10"/>
      <x:c r="C42" s="10"/>
      <x:c r="D42" s="11"/>
      <x:c r="E42" s="11"/>
      <x:c r="F42" s="11"/>
      <x:c r="G42" s="11"/>
      <x:c r="H42" s="10"/>
      <x:c r="I42" s="10"/>
      <x:c r="J42" s="10"/>
      <x:c r="K42" s="10"/>
      <x:c r="L42" s="10"/>
      <x:c r="M42" s="5" t="str">
        <x:f>IF(A42="","",IF(COUNTIFS($A$6:$A$505,A42)&lt;&gt;1,"[Duplicate ID]",IF(AND('Start'!$D$6&lt;&gt;"No",H42&lt;&gt;"Deceased"),"Private person",IF(TRIM(B42&amp;" "&amp;C42)="","[Name unknown]",TRIM(B42&amp;" "&amp;C42)))))</x:f>
      </x:c>
      <x:c r="N42" s="5" t="str">
        <x:f>IF(A42="","",IF(AND('Start'!$D$6&lt;&gt;"No",H42&lt;&gt;"Deceased"),"",IF(D42="","", "b. "&amp;D42)&amp;IF(F42="","","  d. "&amp;F42)))</x:f>
      </x:c>
      <x:c r="O42" s="5" t="str">
        <x:f>IF(A42="","",IF(COUNTIFS($A$6:$A$505,A42)&lt;&gt;1,"Duplicate person ID",IF(I42="","",IF(COUNTIFS('Families'!$A$6:$A$305,I42)&lt;&gt;1,"Check chosen family",IF(COUNTIFS('Parent links'!$A$6:$A$755,A42,'Parent links'!$B$6:$B$755,I42,'Parent links'!$C$6:$C$755,J42)&lt;&gt;1,"Check chosen parent link","")))))</x:f>
      </x:c>
    </x:row>
    <x:row r="43" ht="25" customHeight="1">
      <x:c r="A43" s="10"/>
      <x:c r="B43" s="10"/>
      <x:c r="C43" s="10"/>
      <x:c r="D43" s="11"/>
      <x:c r="E43" s="11"/>
      <x:c r="F43" s="11"/>
      <x:c r="G43" s="11"/>
      <x:c r="H43" s="10"/>
      <x:c r="I43" s="10"/>
      <x:c r="J43" s="10"/>
      <x:c r="K43" s="10"/>
      <x:c r="L43" s="10"/>
      <x:c r="M43" s="5" t="str">
        <x:f>IF(A43="","",IF(COUNTIFS($A$6:$A$505,A43)&lt;&gt;1,"[Duplicate ID]",IF(AND('Start'!$D$6&lt;&gt;"No",H43&lt;&gt;"Deceased"),"Private person",IF(TRIM(B43&amp;" "&amp;C43)="","[Name unknown]",TRIM(B43&amp;" "&amp;C43)))))</x:f>
      </x:c>
      <x:c r="N43" s="5" t="str">
        <x:f>IF(A43="","",IF(AND('Start'!$D$6&lt;&gt;"No",H43&lt;&gt;"Deceased"),"",IF(D43="","", "b. "&amp;D43)&amp;IF(F43="","","  d. "&amp;F43)))</x:f>
      </x:c>
      <x:c r="O43" s="5" t="str">
        <x:f>IF(A43="","",IF(COUNTIFS($A$6:$A$505,A43)&lt;&gt;1,"Duplicate person ID",IF(I43="","",IF(COUNTIFS('Families'!$A$6:$A$305,I43)&lt;&gt;1,"Check chosen family",IF(COUNTIFS('Parent links'!$A$6:$A$755,A43,'Parent links'!$B$6:$B$755,I43,'Parent links'!$C$6:$C$755,J43)&lt;&gt;1,"Check chosen parent link","")))))</x:f>
      </x:c>
    </x:row>
    <x:row r="44" ht="25" customHeight="1">
      <x:c r="A44" s="10"/>
      <x:c r="B44" s="10"/>
      <x:c r="C44" s="10"/>
      <x:c r="D44" s="11"/>
      <x:c r="E44" s="11"/>
      <x:c r="F44" s="11"/>
      <x:c r="G44" s="11"/>
      <x:c r="H44" s="10"/>
      <x:c r="I44" s="10"/>
      <x:c r="J44" s="10"/>
      <x:c r="K44" s="10"/>
      <x:c r="L44" s="10"/>
      <x:c r="M44" s="5" t="str">
        <x:f>IF(A44="","",IF(COUNTIFS($A$6:$A$505,A44)&lt;&gt;1,"[Duplicate ID]",IF(AND('Start'!$D$6&lt;&gt;"No",H44&lt;&gt;"Deceased"),"Private person",IF(TRIM(B44&amp;" "&amp;C44)="","[Name unknown]",TRIM(B44&amp;" "&amp;C44)))))</x:f>
      </x:c>
      <x:c r="N44" s="5" t="str">
        <x:f>IF(A44="","",IF(AND('Start'!$D$6&lt;&gt;"No",H44&lt;&gt;"Deceased"),"",IF(D44="","", "b. "&amp;D44)&amp;IF(F44="","","  d. "&amp;F44)))</x:f>
      </x:c>
      <x:c r="O44" s="5" t="str">
        <x:f>IF(A44="","",IF(COUNTIFS($A$6:$A$505,A44)&lt;&gt;1,"Duplicate person ID",IF(I44="","",IF(COUNTIFS('Families'!$A$6:$A$305,I44)&lt;&gt;1,"Check chosen family",IF(COUNTIFS('Parent links'!$A$6:$A$755,A44,'Parent links'!$B$6:$B$755,I44,'Parent links'!$C$6:$C$755,J44)&lt;&gt;1,"Check chosen parent link","")))))</x:f>
      </x:c>
    </x:row>
    <x:row r="45" ht="25" customHeight="1">
      <x:c r="A45" s="10"/>
      <x:c r="B45" s="10"/>
      <x:c r="C45" s="10"/>
      <x:c r="D45" s="11"/>
      <x:c r="E45" s="11"/>
      <x:c r="F45" s="11"/>
      <x:c r="G45" s="11"/>
      <x:c r="H45" s="10"/>
      <x:c r="I45" s="10"/>
      <x:c r="J45" s="10"/>
      <x:c r="K45" s="10"/>
      <x:c r="L45" s="10"/>
      <x:c r="M45" s="5" t="str">
        <x:f>IF(A45="","",IF(COUNTIFS($A$6:$A$505,A45)&lt;&gt;1,"[Duplicate ID]",IF(AND('Start'!$D$6&lt;&gt;"No",H45&lt;&gt;"Deceased"),"Private person",IF(TRIM(B45&amp;" "&amp;C45)="","[Name unknown]",TRIM(B45&amp;" "&amp;C45)))))</x:f>
      </x:c>
      <x:c r="N45" s="5" t="str">
        <x:f>IF(A45="","",IF(AND('Start'!$D$6&lt;&gt;"No",H45&lt;&gt;"Deceased"),"",IF(D45="","", "b. "&amp;D45)&amp;IF(F45="","","  d. "&amp;F45)))</x:f>
      </x:c>
      <x:c r="O45" s="5" t="str">
        <x:f>IF(A45="","",IF(COUNTIFS($A$6:$A$505,A45)&lt;&gt;1,"Duplicate person ID",IF(I45="","",IF(COUNTIFS('Families'!$A$6:$A$305,I45)&lt;&gt;1,"Check chosen family",IF(COUNTIFS('Parent links'!$A$6:$A$755,A45,'Parent links'!$B$6:$B$755,I45,'Parent links'!$C$6:$C$755,J45)&lt;&gt;1,"Check chosen parent link","")))))</x:f>
      </x:c>
    </x:row>
    <x:row r="46" ht="25" customHeight="1">
      <x:c r="A46" s="10"/>
      <x:c r="B46" s="10"/>
      <x:c r="C46" s="10"/>
      <x:c r="D46" s="11"/>
      <x:c r="E46" s="11"/>
      <x:c r="F46" s="11"/>
      <x:c r="G46" s="11"/>
      <x:c r="H46" s="10"/>
      <x:c r="I46" s="10"/>
      <x:c r="J46" s="10"/>
      <x:c r="K46" s="10"/>
      <x:c r="L46" s="10"/>
      <x:c r="M46" s="5" t="str">
        <x:f>IF(A46="","",IF(COUNTIFS($A$6:$A$505,A46)&lt;&gt;1,"[Duplicate ID]",IF(AND('Start'!$D$6&lt;&gt;"No",H46&lt;&gt;"Deceased"),"Private person",IF(TRIM(B46&amp;" "&amp;C46)="","[Name unknown]",TRIM(B46&amp;" "&amp;C46)))))</x:f>
      </x:c>
      <x:c r="N46" s="5" t="str">
        <x:f>IF(A46="","",IF(AND('Start'!$D$6&lt;&gt;"No",H46&lt;&gt;"Deceased"),"",IF(D46="","", "b. "&amp;D46)&amp;IF(F46="","","  d. "&amp;F46)))</x:f>
      </x:c>
      <x:c r="O46" s="5" t="str">
        <x:f>IF(A46="","",IF(COUNTIFS($A$6:$A$505,A46)&lt;&gt;1,"Duplicate person ID",IF(I46="","",IF(COUNTIFS('Families'!$A$6:$A$305,I46)&lt;&gt;1,"Check chosen family",IF(COUNTIFS('Parent links'!$A$6:$A$755,A46,'Parent links'!$B$6:$B$755,I46,'Parent links'!$C$6:$C$755,J46)&lt;&gt;1,"Check chosen parent link","")))))</x:f>
      </x:c>
    </x:row>
    <x:row r="47" ht="25" customHeight="1">
      <x:c r="A47" s="10"/>
      <x:c r="B47" s="10"/>
      <x:c r="C47" s="10"/>
      <x:c r="D47" s="11"/>
      <x:c r="E47" s="11"/>
      <x:c r="F47" s="11"/>
      <x:c r="G47" s="11"/>
      <x:c r="H47" s="10"/>
      <x:c r="I47" s="10"/>
      <x:c r="J47" s="10"/>
      <x:c r="K47" s="10"/>
      <x:c r="L47" s="10"/>
      <x:c r="M47" s="5" t="str">
        <x:f>IF(A47="","",IF(COUNTIFS($A$6:$A$505,A47)&lt;&gt;1,"[Duplicate ID]",IF(AND('Start'!$D$6&lt;&gt;"No",H47&lt;&gt;"Deceased"),"Private person",IF(TRIM(B47&amp;" "&amp;C47)="","[Name unknown]",TRIM(B47&amp;" "&amp;C47)))))</x:f>
      </x:c>
      <x:c r="N47" s="5" t="str">
        <x:f>IF(A47="","",IF(AND('Start'!$D$6&lt;&gt;"No",H47&lt;&gt;"Deceased"),"",IF(D47="","", "b. "&amp;D47)&amp;IF(F47="","","  d. "&amp;F47)))</x:f>
      </x:c>
      <x:c r="O47" s="5" t="str">
        <x:f>IF(A47="","",IF(COUNTIFS($A$6:$A$505,A47)&lt;&gt;1,"Duplicate person ID",IF(I47="","",IF(COUNTIFS('Families'!$A$6:$A$305,I47)&lt;&gt;1,"Check chosen family",IF(COUNTIFS('Parent links'!$A$6:$A$755,A47,'Parent links'!$B$6:$B$755,I47,'Parent links'!$C$6:$C$755,J47)&lt;&gt;1,"Check chosen parent link","")))))</x:f>
      </x:c>
    </x:row>
    <x:row r="48" ht="25" customHeight="1">
      <x:c r="A48" s="10"/>
      <x:c r="B48" s="10"/>
      <x:c r="C48" s="10"/>
      <x:c r="D48" s="11"/>
      <x:c r="E48" s="11"/>
      <x:c r="F48" s="11"/>
      <x:c r="G48" s="11"/>
      <x:c r="H48" s="10"/>
      <x:c r="I48" s="10"/>
      <x:c r="J48" s="10"/>
      <x:c r="K48" s="10"/>
      <x:c r="L48" s="10"/>
      <x:c r="M48" s="5" t="str">
        <x:f>IF(A48="","",IF(COUNTIFS($A$6:$A$505,A48)&lt;&gt;1,"[Duplicate ID]",IF(AND('Start'!$D$6&lt;&gt;"No",H48&lt;&gt;"Deceased"),"Private person",IF(TRIM(B48&amp;" "&amp;C48)="","[Name unknown]",TRIM(B48&amp;" "&amp;C48)))))</x:f>
      </x:c>
      <x:c r="N48" s="5" t="str">
        <x:f>IF(A48="","",IF(AND('Start'!$D$6&lt;&gt;"No",H48&lt;&gt;"Deceased"),"",IF(D48="","", "b. "&amp;D48)&amp;IF(F48="","","  d. "&amp;F48)))</x:f>
      </x:c>
      <x:c r="O48" s="5" t="str">
        <x:f>IF(A48="","",IF(COUNTIFS($A$6:$A$505,A48)&lt;&gt;1,"Duplicate person ID",IF(I48="","",IF(COUNTIFS('Families'!$A$6:$A$305,I48)&lt;&gt;1,"Check chosen family",IF(COUNTIFS('Parent links'!$A$6:$A$755,A48,'Parent links'!$B$6:$B$755,I48,'Parent links'!$C$6:$C$755,J48)&lt;&gt;1,"Check chosen parent link","")))))</x:f>
      </x:c>
    </x:row>
    <x:row r="49" ht="25" customHeight="1">
      <x:c r="A49" s="10"/>
      <x:c r="B49" s="10"/>
      <x:c r="C49" s="10"/>
      <x:c r="D49" s="11"/>
      <x:c r="E49" s="11"/>
      <x:c r="F49" s="11"/>
      <x:c r="G49" s="11"/>
      <x:c r="H49" s="10"/>
      <x:c r="I49" s="10"/>
      <x:c r="J49" s="10"/>
      <x:c r="K49" s="10"/>
      <x:c r="L49" s="10"/>
      <x:c r="M49" s="5" t="str">
        <x:f>IF(A49="","",IF(COUNTIFS($A$6:$A$505,A49)&lt;&gt;1,"[Duplicate ID]",IF(AND('Start'!$D$6&lt;&gt;"No",H49&lt;&gt;"Deceased"),"Private person",IF(TRIM(B49&amp;" "&amp;C49)="","[Name unknown]",TRIM(B49&amp;" "&amp;C49)))))</x:f>
      </x:c>
      <x:c r="N49" s="5" t="str">
        <x:f>IF(A49="","",IF(AND('Start'!$D$6&lt;&gt;"No",H49&lt;&gt;"Deceased"),"",IF(D49="","", "b. "&amp;D49)&amp;IF(F49="","","  d. "&amp;F49)))</x:f>
      </x:c>
      <x:c r="O49" s="5" t="str">
        <x:f>IF(A49="","",IF(COUNTIFS($A$6:$A$505,A49)&lt;&gt;1,"Duplicate person ID",IF(I49="","",IF(COUNTIFS('Families'!$A$6:$A$305,I49)&lt;&gt;1,"Check chosen family",IF(COUNTIFS('Parent links'!$A$6:$A$755,A49,'Parent links'!$B$6:$B$755,I49,'Parent links'!$C$6:$C$755,J49)&lt;&gt;1,"Check chosen parent link","")))))</x:f>
      </x:c>
    </x:row>
    <x:row r="50" ht="25" customHeight="1">
      <x:c r="A50" s="10"/>
      <x:c r="B50" s="10"/>
      <x:c r="C50" s="10"/>
      <x:c r="D50" s="11"/>
      <x:c r="E50" s="11"/>
      <x:c r="F50" s="11"/>
      <x:c r="G50" s="11"/>
      <x:c r="H50" s="10"/>
      <x:c r="I50" s="10"/>
      <x:c r="J50" s="10"/>
      <x:c r="K50" s="10"/>
      <x:c r="L50" s="10"/>
      <x:c r="M50" s="5" t="str">
        <x:f>IF(A50="","",IF(COUNTIFS($A$6:$A$505,A50)&lt;&gt;1,"[Duplicate ID]",IF(AND('Start'!$D$6&lt;&gt;"No",H50&lt;&gt;"Deceased"),"Private person",IF(TRIM(B50&amp;" "&amp;C50)="","[Name unknown]",TRIM(B50&amp;" "&amp;C50)))))</x:f>
      </x:c>
      <x:c r="N50" s="5" t="str">
        <x:f>IF(A50="","",IF(AND('Start'!$D$6&lt;&gt;"No",H50&lt;&gt;"Deceased"),"",IF(D50="","", "b. "&amp;D50)&amp;IF(F50="","","  d. "&amp;F50)))</x:f>
      </x:c>
      <x:c r="O50" s="5" t="str">
        <x:f>IF(A50="","",IF(COUNTIFS($A$6:$A$505,A50)&lt;&gt;1,"Duplicate person ID",IF(I50="","",IF(COUNTIFS('Families'!$A$6:$A$305,I50)&lt;&gt;1,"Check chosen family",IF(COUNTIFS('Parent links'!$A$6:$A$755,A50,'Parent links'!$B$6:$B$755,I50,'Parent links'!$C$6:$C$755,J50)&lt;&gt;1,"Check chosen parent link","")))))</x:f>
      </x:c>
    </x:row>
    <x:row r="51" ht="25" customHeight="1">
      <x:c r="A51" s="10"/>
      <x:c r="B51" s="10"/>
      <x:c r="C51" s="10"/>
      <x:c r="D51" s="11"/>
      <x:c r="E51" s="11"/>
      <x:c r="F51" s="11"/>
      <x:c r="G51" s="11"/>
      <x:c r="H51" s="10"/>
      <x:c r="I51" s="10"/>
      <x:c r="J51" s="10"/>
      <x:c r="K51" s="10"/>
      <x:c r="L51" s="10"/>
      <x:c r="M51" s="5" t="str">
        <x:f>IF(A51="","",IF(COUNTIFS($A$6:$A$505,A51)&lt;&gt;1,"[Duplicate ID]",IF(AND('Start'!$D$6&lt;&gt;"No",H51&lt;&gt;"Deceased"),"Private person",IF(TRIM(B51&amp;" "&amp;C51)="","[Name unknown]",TRIM(B51&amp;" "&amp;C51)))))</x:f>
      </x:c>
      <x:c r="N51" s="5" t="str">
        <x:f>IF(A51="","",IF(AND('Start'!$D$6&lt;&gt;"No",H51&lt;&gt;"Deceased"),"",IF(D51="","", "b. "&amp;D51)&amp;IF(F51="","","  d. "&amp;F51)))</x:f>
      </x:c>
      <x:c r="O51" s="5" t="str">
        <x:f>IF(A51="","",IF(COUNTIFS($A$6:$A$505,A51)&lt;&gt;1,"Duplicate person ID",IF(I51="","",IF(COUNTIFS('Families'!$A$6:$A$305,I51)&lt;&gt;1,"Check chosen family",IF(COUNTIFS('Parent links'!$A$6:$A$755,A51,'Parent links'!$B$6:$B$755,I51,'Parent links'!$C$6:$C$755,J51)&lt;&gt;1,"Check chosen parent link","")))))</x:f>
      </x:c>
    </x:row>
    <x:row r="52" ht="25" customHeight="1">
      <x:c r="A52" s="10"/>
      <x:c r="B52" s="10"/>
      <x:c r="C52" s="10"/>
      <x:c r="D52" s="11"/>
      <x:c r="E52" s="11"/>
      <x:c r="F52" s="11"/>
      <x:c r="G52" s="11"/>
      <x:c r="H52" s="10"/>
      <x:c r="I52" s="10"/>
      <x:c r="J52" s="10"/>
      <x:c r="K52" s="10"/>
      <x:c r="L52" s="10"/>
      <x:c r="M52" s="5" t="str">
        <x:f>IF(A52="","",IF(COUNTIFS($A$6:$A$505,A52)&lt;&gt;1,"[Duplicate ID]",IF(AND('Start'!$D$6&lt;&gt;"No",H52&lt;&gt;"Deceased"),"Private person",IF(TRIM(B52&amp;" "&amp;C52)="","[Name unknown]",TRIM(B52&amp;" "&amp;C52)))))</x:f>
      </x:c>
      <x:c r="N52" s="5" t="str">
        <x:f>IF(A52="","",IF(AND('Start'!$D$6&lt;&gt;"No",H52&lt;&gt;"Deceased"),"",IF(D52="","", "b. "&amp;D52)&amp;IF(F52="","","  d. "&amp;F52)))</x:f>
      </x:c>
      <x:c r="O52" s="5" t="str">
        <x:f>IF(A52="","",IF(COUNTIFS($A$6:$A$505,A52)&lt;&gt;1,"Duplicate person ID",IF(I52="","",IF(COUNTIFS('Families'!$A$6:$A$305,I52)&lt;&gt;1,"Check chosen family",IF(COUNTIFS('Parent links'!$A$6:$A$755,A52,'Parent links'!$B$6:$B$755,I52,'Parent links'!$C$6:$C$755,J52)&lt;&gt;1,"Check chosen parent link","")))))</x:f>
      </x:c>
    </x:row>
    <x:row r="53" ht="25" customHeight="1">
      <x:c r="A53" s="10"/>
      <x:c r="B53" s="10"/>
      <x:c r="C53" s="10"/>
      <x:c r="D53" s="11"/>
      <x:c r="E53" s="11"/>
      <x:c r="F53" s="11"/>
      <x:c r="G53" s="11"/>
      <x:c r="H53" s="10"/>
      <x:c r="I53" s="10"/>
      <x:c r="J53" s="10"/>
      <x:c r="K53" s="10"/>
      <x:c r="L53" s="10"/>
      <x:c r="M53" s="5" t="str">
        <x:f>IF(A53="","",IF(COUNTIFS($A$6:$A$505,A53)&lt;&gt;1,"[Duplicate ID]",IF(AND('Start'!$D$6&lt;&gt;"No",H53&lt;&gt;"Deceased"),"Private person",IF(TRIM(B53&amp;" "&amp;C53)="","[Name unknown]",TRIM(B53&amp;" "&amp;C53)))))</x:f>
      </x:c>
      <x:c r="N53" s="5" t="str">
        <x:f>IF(A53="","",IF(AND('Start'!$D$6&lt;&gt;"No",H53&lt;&gt;"Deceased"),"",IF(D53="","", "b. "&amp;D53)&amp;IF(F53="","","  d. "&amp;F53)))</x:f>
      </x:c>
      <x:c r="O53" s="5" t="str">
        <x:f>IF(A53="","",IF(COUNTIFS($A$6:$A$505,A53)&lt;&gt;1,"Duplicate person ID",IF(I53="","",IF(COUNTIFS('Families'!$A$6:$A$305,I53)&lt;&gt;1,"Check chosen family",IF(COUNTIFS('Parent links'!$A$6:$A$755,A53,'Parent links'!$B$6:$B$755,I53,'Parent links'!$C$6:$C$755,J53)&lt;&gt;1,"Check chosen parent link","")))))</x:f>
      </x:c>
    </x:row>
    <x:row r="54" ht="25" customHeight="1">
      <x:c r="A54" s="10"/>
      <x:c r="B54" s="10"/>
      <x:c r="C54" s="10"/>
      <x:c r="D54" s="11"/>
      <x:c r="E54" s="11"/>
      <x:c r="F54" s="11"/>
      <x:c r="G54" s="11"/>
      <x:c r="H54" s="10"/>
      <x:c r="I54" s="10"/>
      <x:c r="J54" s="10"/>
      <x:c r="K54" s="10"/>
      <x:c r="L54" s="10"/>
      <x:c r="M54" s="5" t="str">
        <x:f>IF(A54="","",IF(COUNTIFS($A$6:$A$505,A54)&lt;&gt;1,"[Duplicate ID]",IF(AND('Start'!$D$6&lt;&gt;"No",H54&lt;&gt;"Deceased"),"Private person",IF(TRIM(B54&amp;" "&amp;C54)="","[Name unknown]",TRIM(B54&amp;" "&amp;C54)))))</x:f>
      </x:c>
      <x:c r="N54" s="5" t="str">
        <x:f>IF(A54="","",IF(AND('Start'!$D$6&lt;&gt;"No",H54&lt;&gt;"Deceased"),"",IF(D54="","", "b. "&amp;D54)&amp;IF(F54="","","  d. "&amp;F54)))</x:f>
      </x:c>
      <x:c r="O54" s="5" t="str">
        <x:f>IF(A54="","",IF(COUNTIFS($A$6:$A$505,A54)&lt;&gt;1,"Duplicate person ID",IF(I54="","",IF(COUNTIFS('Families'!$A$6:$A$305,I54)&lt;&gt;1,"Check chosen family",IF(COUNTIFS('Parent links'!$A$6:$A$755,A54,'Parent links'!$B$6:$B$755,I54,'Parent links'!$C$6:$C$755,J54)&lt;&gt;1,"Check chosen parent link","")))))</x:f>
      </x:c>
    </x:row>
    <x:row r="55" ht="25" customHeight="1">
      <x:c r="A55" s="10"/>
      <x:c r="B55" s="10"/>
      <x:c r="C55" s="10"/>
      <x:c r="D55" s="11"/>
      <x:c r="E55" s="11"/>
      <x:c r="F55" s="11"/>
      <x:c r="G55" s="11"/>
      <x:c r="H55" s="10"/>
      <x:c r="I55" s="10"/>
      <x:c r="J55" s="10"/>
      <x:c r="K55" s="10"/>
      <x:c r="L55" s="10"/>
      <x:c r="M55" s="5" t="str">
        <x:f>IF(A55="","",IF(COUNTIFS($A$6:$A$505,A55)&lt;&gt;1,"[Duplicate ID]",IF(AND('Start'!$D$6&lt;&gt;"No",H55&lt;&gt;"Deceased"),"Private person",IF(TRIM(B55&amp;" "&amp;C55)="","[Name unknown]",TRIM(B55&amp;" "&amp;C55)))))</x:f>
      </x:c>
      <x:c r="N55" s="5" t="str">
        <x:f>IF(A55="","",IF(AND('Start'!$D$6&lt;&gt;"No",H55&lt;&gt;"Deceased"),"",IF(D55="","", "b. "&amp;D55)&amp;IF(F55="","","  d. "&amp;F55)))</x:f>
      </x:c>
      <x:c r="O55" s="5" t="str">
        <x:f>IF(A55="","",IF(COUNTIFS($A$6:$A$505,A55)&lt;&gt;1,"Duplicate person ID",IF(I55="","",IF(COUNTIFS('Families'!$A$6:$A$305,I55)&lt;&gt;1,"Check chosen family",IF(COUNTIFS('Parent links'!$A$6:$A$755,A55,'Parent links'!$B$6:$B$755,I55,'Parent links'!$C$6:$C$755,J55)&lt;&gt;1,"Check chosen parent link","")))))</x:f>
      </x:c>
    </x:row>
    <x:row r="56" ht="25" customHeight="1">
      <x:c r="A56" s="10"/>
      <x:c r="B56" s="10"/>
      <x:c r="C56" s="10"/>
      <x:c r="D56" s="11"/>
      <x:c r="E56" s="11"/>
      <x:c r="F56" s="11"/>
      <x:c r="G56" s="11"/>
      <x:c r="H56" s="10"/>
      <x:c r="I56" s="10"/>
      <x:c r="J56" s="10"/>
      <x:c r="K56" s="10"/>
      <x:c r="L56" s="10"/>
      <x:c r="M56" s="5" t="str">
        <x:f>IF(A56="","",IF(COUNTIFS($A$6:$A$505,A56)&lt;&gt;1,"[Duplicate ID]",IF(AND('Start'!$D$6&lt;&gt;"No",H56&lt;&gt;"Deceased"),"Private person",IF(TRIM(B56&amp;" "&amp;C56)="","[Name unknown]",TRIM(B56&amp;" "&amp;C56)))))</x:f>
      </x:c>
      <x:c r="N56" s="5" t="str">
        <x:f>IF(A56="","",IF(AND('Start'!$D$6&lt;&gt;"No",H56&lt;&gt;"Deceased"),"",IF(D56="","", "b. "&amp;D56)&amp;IF(F56="","","  d. "&amp;F56)))</x:f>
      </x:c>
      <x:c r="O56" s="5" t="str">
        <x:f>IF(A56="","",IF(COUNTIFS($A$6:$A$505,A56)&lt;&gt;1,"Duplicate person ID",IF(I56="","",IF(COUNTIFS('Families'!$A$6:$A$305,I56)&lt;&gt;1,"Check chosen family",IF(COUNTIFS('Parent links'!$A$6:$A$755,A56,'Parent links'!$B$6:$B$755,I56,'Parent links'!$C$6:$C$755,J56)&lt;&gt;1,"Check chosen parent link","")))))</x:f>
      </x:c>
    </x:row>
    <x:row r="57" ht="25" customHeight="1">
      <x:c r="A57" s="10"/>
      <x:c r="B57" s="10"/>
      <x:c r="C57" s="10"/>
      <x:c r="D57" s="11"/>
      <x:c r="E57" s="11"/>
      <x:c r="F57" s="11"/>
      <x:c r="G57" s="11"/>
      <x:c r="H57" s="10"/>
      <x:c r="I57" s="10"/>
      <x:c r="J57" s="10"/>
      <x:c r="K57" s="10"/>
      <x:c r="L57" s="10"/>
      <x:c r="M57" s="5" t="str">
        <x:f>IF(A57="","",IF(COUNTIFS($A$6:$A$505,A57)&lt;&gt;1,"[Duplicate ID]",IF(AND('Start'!$D$6&lt;&gt;"No",H57&lt;&gt;"Deceased"),"Private person",IF(TRIM(B57&amp;" "&amp;C57)="","[Name unknown]",TRIM(B57&amp;" "&amp;C57)))))</x:f>
      </x:c>
      <x:c r="N57" s="5" t="str">
        <x:f>IF(A57="","",IF(AND('Start'!$D$6&lt;&gt;"No",H57&lt;&gt;"Deceased"),"",IF(D57="","", "b. "&amp;D57)&amp;IF(F57="","","  d. "&amp;F57)))</x:f>
      </x:c>
      <x:c r="O57" s="5" t="str">
        <x:f>IF(A57="","",IF(COUNTIFS($A$6:$A$505,A57)&lt;&gt;1,"Duplicate person ID",IF(I57="","",IF(COUNTIFS('Families'!$A$6:$A$305,I57)&lt;&gt;1,"Check chosen family",IF(COUNTIFS('Parent links'!$A$6:$A$755,A57,'Parent links'!$B$6:$B$755,I57,'Parent links'!$C$6:$C$755,J57)&lt;&gt;1,"Check chosen parent link","")))))</x:f>
      </x:c>
    </x:row>
    <x:row r="58" ht="25" customHeight="1">
      <x:c r="A58" s="10"/>
      <x:c r="B58" s="10"/>
      <x:c r="C58" s="10"/>
      <x:c r="D58" s="11"/>
      <x:c r="E58" s="11"/>
      <x:c r="F58" s="11"/>
      <x:c r="G58" s="11"/>
      <x:c r="H58" s="10"/>
      <x:c r="I58" s="10"/>
      <x:c r="J58" s="10"/>
      <x:c r="K58" s="10"/>
      <x:c r="L58" s="10"/>
      <x:c r="M58" s="5" t="str">
        <x:f>IF(A58="","",IF(COUNTIFS($A$6:$A$505,A58)&lt;&gt;1,"[Duplicate ID]",IF(AND('Start'!$D$6&lt;&gt;"No",H58&lt;&gt;"Deceased"),"Private person",IF(TRIM(B58&amp;" "&amp;C58)="","[Name unknown]",TRIM(B58&amp;" "&amp;C58)))))</x:f>
      </x:c>
      <x:c r="N58" s="5" t="str">
        <x:f>IF(A58="","",IF(AND('Start'!$D$6&lt;&gt;"No",H58&lt;&gt;"Deceased"),"",IF(D58="","", "b. "&amp;D58)&amp;IF(F58="","","  d. "&amp;F58)))</x:f>
      </x:c>
      <x:c r="O58" s="5" t="str">
        <x:f>IF(A58="","",IF(COUNTIFS($A$6:$A$505,A58)&lt;&gt;1,"Duplicate person ID",IF(I58="","",IF(COUNTIFS('Families'!$A$6:$A$305,I58)&lt;&gt;1,"Check chosen family",IF(COUNTIFS('Parent links'!$A$6:$A$755,A58,'Parent links'!$B$6:$B$755,I58,'Parent links'!$C$6:$C$755,J58)&lt;&gt;1,"Check chosen parent link","")))))</x:f>
      </x:c>
    </x:row>
    <x:row r="59" ht="25" customHeight="1">
      <x:c r="A59" s="10"/>
      <x:c r="B59" s="10"/>
      <x:c r="C59" s="10"/>
      <x:c r="D59" s="11"/>
      <x:c r="E59" s="11"/>
      <x:c r="F59" s="11"/>
      <x:c r="G59" s="11"/>
      <x:c r="H59" s="10"/>
      <x:c r="I59" s="10"/>
      <x:c r="J59" s="10"/>
      <x:c r="K59" s="10"/>
      <x:c r="L59" s="10"/>
      <x:c r="M59" s="5" t="str">
        <x:f>IF(A59="","",IF(COUNTIFS($A$6:$A$505,A59)&lt;&gt;1,"[Duplicate ID]",IF(AND('Start'!$D$6&lt;&gt;"No",H59&lt;&gt;"Deceased"),"Private person",IF(TRIM(B59&amp;" "&amp;C59)="","[Name unknown]",TRIM(B59&amp;" "&amp;C59)))))</x:f>
      </x:c>
      <x:c r="N59" s="5" t="str">
        <x:f>IF(A59="","",IF(AND('Start'!$D$6&lt;&gt;"No",H59&lt;&gt;"Deceased"),"",IF(D59="","", "b. "&amp;D59)&amp;IF(F59="","","  d. "&amp;F59)))</x:f>
      </x:c>
      <x:c r="O59" s="5" t="str">
        <x:f>IF(A59="","",IF(COUNTIFS($A$6:$A$505,A59)&lt;&gt;1,"Duplicate person ID",IF(I59="","",IF(COUNTIFS('Families'!$A$6:$A$305,I59)&lt;&gt;1,"Check chosen family",IF(COUNTIFS('Parent links'!$A$6:$A$755,A59,'Parent links'!$B$6:$B$755,I59,'Parent links'!$C$6:$C$755,J59)&lt;&gt;1,"Check chosen parent link","")))))</x:f>
      </x:c>
    </x:row>
    <x:row r="60" ht="25" customHeight="1">
      <x:c r="A60" s="10"/>
      <x:c r="B60" s="10"/>
      <x:c r="C60" s="10"/>
      <x:c r="D60" s="11"/>
      <x:c r="E60" s="11"/>
      <x:c r="F60" s="11"/>
      <x:c r="G60" s="11"/>
      <x:c r="H60" s="10"/>
      <x:c r="I60" s="10"/>
      <x:c r="J60" s="10"/>
      <x:c r="K60" s="10"/>
      <x:c r="L60" s="10"/>
      <x:c r="M60" s="5" t="str">
        <x:f>IF(A60="","",IF(COUNTIFS($A$6:$A$505,A60)&lt;&gt;1,"[Duplicate ID]",IF(AND('Start'!$D$6&lt;&gt;"No",H60&lt;&gt;"Deceased"),"Private person",IF(TRIM(B60&amp;" "&amp;C60)="","[Name unknown]",TRIM(B60&amp;" "&amp;C60)))))</x:f>
      </x:c>
      <x:c r="N60" s="5" t="str">
        <x:f>IF(A60="","",IF(AND('Start'!$D$6&lt;&gt;"No",H60&lt;&gt;"Deceased"),"",IF(D60="","", "b. "&amp;D60)&amp;IF(F60="","","  d. "&amp;F60)))</x:f>
      </x:c>
      <x:c r="O60" s="5" t="str">
        <x:f>IF(A60="","",IF(COUNTIFS($A$6:$A$505,A60)&lt;&gt;1,"Duplicate person ID",IF(I60="","",IF(COUNTIFS('Families'!$A$6:$A$305,I60)&lt;&gt;1,"Check chosen family",IF(COUNTIFS('Parent links'!$A$6:$A$755,A60,'Parent links'!$B$6:$B$755,I60,'Parent links'!$C$6:$C$755,J60)&lt;&gt;1,"Check chosen parent link","")))))</x:f>
      </x:c>
    </x:row>
    <x:row r="61" ht="25" customHeight="1">
      <x:c r="A61" s="10"/>
      <x:c r="B61" s="10"/>
      <x:c r="C61" s="10"/>
      <x:c r="D61" s="11"/>
      <x:c r="E61" s="11"/>
      <x:c r="F61" s="11"/>
      <x:c r="G61" s="11"/>
      <x:c r="H61" s="10"/>
      <x:c r="I61" s="10"/>
      <x:c r="J61" s="10"/>
      <x:c r="K61" s="10"/>
      <x:c r="L61" s="10"/>
      <x:c r="M61" s="5" t="str">
        <x:f>IF(A61="","",IF(COUNTIFS($A$6:$A$505,A61)&lt;&gt;1,"[Duplicate ID]",IF(AND('Start'!$D$6&lt;&gt;"No",H61&lt;&gt;"Deceased"),"Private person",IF(TRIM(B61&amp;" "&amp;C61)="","[Name unknown]",TRIM(B61&amp;" "&amp;C61)))))</x:f>
      </x:c>
      <x:c r="N61" s="5" t="str">
        <x:f>IF(A61="","",IF(AND('Start'!$D$6&lt;&gt;"No",H61&lt;&gt;"Deceased"),"",IF(D61="","", "b. "&amp;D61)&amp;IF(F61="","","  d. "&amp;F61)))</x:f>
      </x:c>
      <x:c r="O61" s="5" t="str">
        <x:f>IF(A61="","",IF(COUNTIFS($A$6:$A$505,A61)&lt;&gt;1,"Duplicate person ID",IF(I61="","",IF(COUNTIFS('Families'!$A$6:$A$305,I61)&lt;&gt;1,"Check chosen family",IF(COUNTIFS('Parent links'!$A$6:$A$755,A61,'Parent links'!$B$6:$B$755,I61,'Parent links'!$C$6:$C$755,J61)&lt;&gt;1,"Check chosen parent link","")))))</x:f>
      </x:c>
    </x:row>
    <x:row r="62" ht="25" customHeight="1">
      <x:c r="A62" s="10"/>
      <x:c r="B62" s="10"/>
      <x:c r="C62" s="10"/>
      <x:c r="D62" s="11"/>
      <x:c r="E62" s="11"/>
      <x:c r="F62" s="11"/>
      <x:c r="G62" s="11"/>
      <x:c r="H62" s="10"/>
      <x:c r="I62" s="10"/>
      <x:c r="J62" s="10"/>
      <x:c r="K62" s="10"/>
      <x:c r="L62" s="10"/>
      <x:c r="M62" s="5" t="str">
        <x:f>IF(A62="","",IF(COUNTIFS($A$6:$A$505,A62)&lt;&gt;1,"[Duplicate ID]",IF(AND('Start'!$D$6&lt;&gt;"No",H62&lt;&gt;"Deceased"),"Private person",IF(TRIM(B62&amp;" "&amp;C62)="","[Name unknown]",TRIM(B62&amp;" "&amp;C62)))))</x:f>
      </x:c>
      <x:c r="N62" s="5" t="str">
        <x:f>IF(A62="","",IF(AND('Start'!$D$6&lt;&gt;"No",H62&lt;&gt;"Deceased"),"",IF(D62="","", "b. "&amp;D62)&amp;IF(F62="","","  d. "&amp;F62)))</x:f>
      </x:c>
      <x:c r="O62" s="5" t="str">
        <x:f>IF(A62="","",IF(COUNTIFS($A$6:$A$505,A62)&lt;&gt;1,"Duplicate person ID",IF(I62="","",IF(COUNTIFS('Families'!$A$6:$A$305,I62)&lt;&gt;1,"Check chosen family",IF(COUNTIFS('Parent links'!$A$6:$A$755,A62,'Parent links'!$B$6:$B$755,I62,'Parent links'!$C$6:$C$755,J62)&lt;&gt;1,"Check chosen parent link","")))))</x:f>
      </x:c>
    </x:row>
    <x:row r="63" ht="25" customHeight="1">
      <x:c r="A63" s="10"/>
      <x:c r="B63" s="10"/>
      <x:c r="C63" s="10"/>
      <x:c r="D63" s="11"/>
      <x:c r="E63" s="11"/>
      <x:c r="F63" s="11"/>
      <x:c r="G63" s="11"/>
      <x:c r="H63" s="10"/>
      <x:c r="I63" s="10"/>
      <x:c r="J63" s="10"/>
      <x:c r="K63" s="10"/>
      <x:c r="L63" s="10"/>
      <x:c r="M63" s="5" t="str">
        <x:f>IF(A63="","",IF(COUNTIFS($A$6:$A$505,A63)&lt;&gt;1,"[Duplicate ID]",IF(AND('Start'!$D$6&lt;&gt;"No",H63&lt;&gt;"Deceased"),"Private person",IF(TRIM(B63&amp;" "&amp;C63)="","[Name unknown]",TRIM(B63&amp;" "&amp;C63)))))</x:f>
      </x:c>
      <x:c r="N63" s="5" t="str">
        <x:f>IF(A63="","",IF(AND('Start'!$D$6&lt;&gt;"No",H63&lt;&gt;"Deceased"),"",IF(D63="","", "b. "&amp;D63)&amp;IF(F63="","","  d. "&amp;F63)))</x:f>
      </x:c>
      <x:c r="O63" s="5" t="str">
        <x:f>IF(A63="","",IF(COUNTIFS($A$6:$A$505,A63)&lt;&gt;1,"Duplicate person ID",IF(I63="","",IF(COUNTIFS('Families'!$A$6:$A$305,I63)&lt;&gt;1,"Check chosen family",IF(COUNTIFS('Parent links'!$A$6:$A$755,A63,'Parent links'!$B$6:$B$755,I63,'Parent links'!$C$6:$C$755,J63)&lt;&gt;1,"Check chosen parent link","")))))</x:f>
      </x:c>
    </x:row>
    <x:row r="64" ht="25" customHeight="1">
      <x:c r="A64" s="10"/>
      <x:c r="B64" s="10"/>
      <x:c r="C64" s="10"/>
      <x:c r="D64" s="11"/>
      <x:c r="E64" s="11"/>
      <x:c r="F64" s="11"/>
      <x:c r="G64" s="11"/>
      <x:c r="H64" s="10"/>
      <x:c r="I64" s="10"/>
      <x:c r="J64" s="10"/>
      <x:c r="K64" s="10"/>
      <x:c r="L64" s="10"/>
      <x:c r="M64" s="5" t="str">
        <x:f>IF(A64="","",IF(COUNTIFS($A$6:$A$505,A64)&lt;&gt;1,"[Duplicate ID]",IF(AND('Start'!$D$6&lt;&gt;"No",H64&lt;&gt;"Deceased"),"Private person",IF(TRIM(B64&amp;" "&amp;C64)="","[Name unknown]",TRIM(B64&amp;" "&amp;C64)))))</x:f>
      </x:c>
      <x:c r="N64" s="5" t="str">
        <x:f>IF(A64="","",IF(AND('Start'!$D$6&lt;&gt;"No",H64&lt;&gt;"Deceased"),"",IF(D64="","", "b. "&amp;D64)&amp;IF(F64="","","  d. "&amp;F64)))</x:f>
      </x:c>
      <x:c r="O64" s="5" t="str">
        <x:f>IF(A64="","",IF(COUNTIFS($A$6:$A$505,A64)&lt;&gt;1,"Duplicate person ID",IF(I64="","",IF(COUNTIFS('Families'!$A$6:$A$305,I64)&lt;&gt;1,"Check chosen family",IF(COUNTIFS('Parent links'!$A$6:$A$755,A64,'Parent links'!$B$6:$B$755,I64,'Parent links'!$C$6:$C$755,J64)&lt;&gt;1,"Check chosen parent link","")))))</x:f>
      </x:c>
    </x:row>
    <x:row r="65" ht="25" customHeight="1">
      <x:c r="A65" s="10"/>
      <x:c r="B65" s="10"/>
      <x:c r="C65" s="10"/>
      <x:c r="D65" s="11"/>
      <x:c r="E65" s="11"/>
      <x:c r="F65" s="11"/>
      <x:c r="G65" s="11"/>
      <x:c r="H65" s="10"/>
      <x:c r="I65" s="10"/>
      <x:c r="J65" s="10"/>
      <x:c r="K65" s="10"/>
      <x:c r="L65" s="10"/>
      <x:c r="M65" s="5" t="str">
        <x:f>IF(A65="","",IF(COUNTIFS($A$6:$A$505,A65)&lt;&gt;1,"[Duplicate ID]",IF(AND('Start'!$D$6&lt;&gt;"No",H65&lt;&gt;"Deceased"),"Private person",IF(TRIM(B65&amp;" "&amp;C65)="","[Name unknown]",TRIM(B65&amp;" "&amp;C65)))))</x:f>
      </x:c>
      <x:c r="N65" s="5" t="str">
        <x:f>IF(A65="","",IF(AND('Start'!$D$6&lt;&gt;"No",H65&lt;&gt;"Deceased"),"",IF(D65="","", "b. "&amp;D65)&amp;IF(F65="","","  d. "&amp;F65)))</x:f>
      </x:c>
      <x:c r="O65" s="5" t="str">
        <x:f>IF(A65="","",IF(COUNTIFS($A$6:$A$505,A65)&lt;&gt;1,"Duplicate person ID",IF(I65="","",IF(COUNTIFS('Families'!$A$6:$A$305,I65)&lt;&gt;1,"Check chosen family",IF(COUNTIFS('Parent links'!$A$6:$A$755,A65,'Parent links'!$B$6:$B$755,I65,'Parent links'!$C$6:$C$755,J65)&lt;&gt;1,"Check chosen parent link","")))))</x:f>
      </x:c>
    </x:row>
    <x:row r="66" ht="25" customHeight="1">
      <x:c r="A66" s="10"/>
      <x:c r="B66" s="10"/>
      <x:c r="C66" s="10"/>
      <x:c r="D66" s="11"/>
      <x:c r="E66" s="11"/>
      <x:c r="F66" s="11"/>
      <x:c r="G66" s="11"/>
      <x:c r="H66" s="10"/>
      <x:c r="I66" s="10"/>
      <x:c r="J66" s="10"/>
      <x:c r="K66" s="10"/>
      <x:c r="L66" s="10"/>
      <x:c r="M66" s="5" t="str">
        <x:f>IF(A66="","",IF(COUNTIFS($A$6:$A$505,A66)&lt;&gt;1,"[Duplicate ID]",IF(AND('Start'!$D$6&lt;&gt;"No",H66&lt;&gt;"Deceased"),"Private person",IF(TRIM(B66&amp;" "&amp;C66)="","[Name unknown]",TRIM(B66&amp;" "&amp;C66)))))</x:f>
      </x:c>
      <x:c r="N66" s="5" t="str">
        <x:f>IF(A66="","",IF(AND('Start'!$D$6&lt;&gt;"No",H66&lt;&gt;"Deceased"),"",IF(D66="","", "b. "&amp;D66)&amp;IF(F66="","","  d. "&amp;F66)))</x:f>
      </x:c>
      <x:c r="O66" s="5" t="str">
        <x:f>IF(A66="","",IF(COUNTIFS($A$6:$A$505,A66)&lt;&gt;1,"Duplicate person ID",IF(I66="","",IF(COUNTIFS('Families'!$A$6:$A$305,I66)&lt;&gt;1,"Check chosen family",IF(COUNTIFS('Parent links'!$A$6:$A$755,A66,'Parent links'!$B$6:$B$755,I66,'Parent links'!$C$6:$C$755,J66)&lt;&gt;1,"Check chosen parent link","")))))</x:f>
      </x:c>
    </x:row>
    <x:row r="67" ht="25" customHeight="1">
      <x:c r="A67" s="10"/>
      <x:c r="B67" s="10"/>
      <x:c r="C67" s="10"/>
      <x:c r="D67" s="11"/>
      <x:c r="E67" s="11"/>
      <x:c r="F67" s="11"/>
      <x:c r="G67" s="11"/>
      <x:c r="H67" s="10"/>
      <x:c r="I67" s="10"/>
      <x:c r="J67" s="10"/>
      <x:c r="K67" s="10"/>
      <x:c r="L67" s="10"/>
      <x:c r="M67" s="5" t="str">
        <x:f>IF(A67="","",IF(COUNTIFS($A$6:$A$505,A67)&lt;&gt;1,"[Duplicate ID]",IF(AND('Start'!$D$6&lt;&gt;"No",H67&lt;&gt;"Deceased"),"Private person",IF(TRIM(B67&amp;" "&amp;C67)="","[Name unknown]",TRIM(B67&amp;" "&amp;C67)))))</x:f>
      </x:c>
      <x:c r="N67" s="5" t="str">
        <x:f>IF(A67="","",IF(AND('Start'!$D$6&lt;&gt;"No",H67&lt;&gt;"Deceased"),"",IF(D67="","", "b. "&amp;D67)&amp;IF(F67="","","  d. "&amp;F67)))</x:f>
      </x:c>
      <x:c r="O67" s="5" t="str">
        <x:f>IF(A67="","",IF(COUNTIFS($A$6:$A$505,A67)&lt;&gt;1,"Duplicate person ID",IF(I67="","",IF(COUNTIFS('Families'!$A$6:$A$305,I67)&lt;&gt;1,"Check chosen family",IF(COUNTIFS('Parent links'!$A$6:$A$755,A67,'Parent links'!$B$6:$B$755,I67,'Parent links'!$C$6:$C$755,J67)&lt;&gt;1,"Check chosen parent link","")))))</x:f>
      </x:c>
    </x:row>
    <x:row r="68" ht="25" customHeight="1">
      <x:c r="A68" s="10"/>
      <x:c r="B68" s="10"/>
      <x:c r="C68" s="10"/>
      <x:c r="D68" s="11"/>
      <x:c r="E68" s="11"/>
      <x:c r="F68" s="11"/>
      <x:c r="G68" s="11"/>
      <x:c r="H68" s="10"/>
      <x:c r="I68" s="10"/>
      <x:c r="J68" s="10"/>
      <x:c r="K68" s="10"/>
      <x:c r="L68" s="10"/>
      <x:c r="M68" s="5" t="str">
        <x:f>IF(A68="","",IF(COUNTIFS($A$6:$A$505,A68)&lt;&gt;1,"[Duplicate ID]",IF(AND('Start'!$D$6&lt;&gt;"No",H68&lt;&gt;"Deceased"),"Private person",IF(TRIM(B68&amp;" "&amp;C68)="","[Name unknown]",TRIM(B68&amp;" "&amp;C68)))))</x:f>
      </x:c>
      <x:c r="N68" s="5" t="str">
        <x:f>IF(A68="","",IF(AND('Start'!$D$6&lt;&gt;"No",H68&lt;&gt;"Deceased"),"",IF(D68="","", "b. "&amp;D68)&amp;IF(F68="","","  d. "&amp;F68)))</x:f>
      </x:c>
      <x:c r="O68" s="5" t="str">
        <x:f>IF(A68="","",IF(COUNTIFS($A$6:$A$505,A68)&lt;&gt;1,"Duplicate person ID",IF(I68="","",IF(COUNTIFS('Families'!$A$6:$A$305,I68)&lt;&gt;1,"Check chosen family",IF(COUNTIFS('Parent links'!$A$6:$A$755,A68,'Parent links'!$B$6:$B$755,I68,'Parent links'!$C$6:$C$755,J68)&lt;&gt;1,"Check chosen parent link","")))))</x:f>
      </x:c>
    </x:row>
    <x:row r="69" ht="25" customHeight="1">
      <x:c r="A69" s="10"/>
      <x:c r="B69" s="10"/>
      <x:c r="C69" s="10"/>
      <x:c r="D69" s="11"/>
      <x:c r="E69" s="11"/>
      <x:c r="F69" s="11"/>
      <x:c r="G69" s="11"/>
      <x:c r="H69" s="10"/>
      <x:c r="I69" s="10"/>
      <x:c r="J69" s="10"/>
      <x:c r="K69" s="10"/>
      <x:c r="L69" s="10"/>
      <x:c r="M69" s="5" t="str">
        <x:f>IF(A69="","",IF(COUNTIFS($A$6:$A$505,A69)&lt;&gt;1,"[Duplicate ID]",IF(AND('Start'!$D$6&lt;&gt;"No",H69&lt;&gt;"Deceased"),"Private person",IF(TRIM(B69&amp;" "&amp;C69)="","[Name unknown]",TRIM(B69&amp;" "&amp;C69)))))</x:f>
      </x:c>
      <x:c r="N69" s="5" t="str">
        <x:f>IF(A69="","",IF(AND('Start'!$D$6&lt;&gt;"No",H69&lt;&gt;"Deceased"),"",IF(D69="","", "b. "&amp;D69)&amp;IF(F69="","","  d. "&amp;F69)))</x:f>
      </x:c>
      <x:c r="O69" s="5" t="str">
        <x:f>IF(A69="","",IF(COUNTIFS($A$6:$A$505,A69)&lt;&gt;1,"Duplicate person ID",IF(I69="","",IF(COUNTIFS('Families'!$A$6:$A$305,I69)&lt;&gt;1,"Check chosen family",IF(COUNTIFS('Parent links'!$A$6:$A$755,A69,'Parent links'!$B$6:$B$755,I69,'Parent links'!$C$6:$C$755,J69)&lt;&gt;1,"Check chosen parent link","")))))</x:f>
      </x:c>
    </x:row>
    <x:row r="70" ht="25" customHeight="1">
      <x:c r="A70" s="10"/>
      <x:c r="B70" s="10"/>
      <x:c r="C70" s="10"/>
      <x:c r="D70" s="11"/>
      <x:c r="E70" s="11"/>
      <x:c r="F70" s="11"/>
      <x:c r="G70" s="11"/>
      <x:c r="H70" s="10"/>
      <x:c r="I70" s="10"/>
      <x:c r="J70" s="10"/>
      <x:c r="K70" s="10"/>
      <x:c r="L70" s="10"/>
      <x:c r="M70" s="5" t="str">
        <x:f>IF(A70="","",IF(COUNTIFS($A$6:$A$505,A70)&lt;&gt;1,"[Duplicate ID]",IF(AND('Start'!$D$6&lt;&gt;"No",H70&lt;&gt;"Deceased"),"Private person",IF(TRIM(B70&amp;" "&amp;C70)="","[Name unknown]",TRIM(B70&amp;" "&amp;C70)))))</x:f>
      </x:c>
      <x:c r="N70" s="5" t="str">
        <x:f>IF(A70="","",IF(AND('Start'!$D$6&lt;&gt;"No",H70&lt;&gt;"Deceased"),"",IF(D70="","", "b. "&amp;D70)&amp;IF(F70="","","  d. "&amp;F70)))</x:f>
      </x:c>
      <x:c r="O70" s="5" t="str">
        <x:f>IF(A70="","",IF(COUNTIFS($A$6:$A$505,A70)&lt;&gt;1,"Duplicate person ID",IF(I70="","",IF(COUNTIFS('Families'!$A$6:$A$305,I70)&lt;&gt;1,"Check chosen family",IF(COUNTIFS('Parent links'!$A$6:$A$755,A70,'Parent links'!$B$6:$B$755,I70,'Parent links'!$C$6:$C$755,J70)&lt;&gt;1,"Check chosen parent link","")))))</x:f>
      </x:c>
    </x:row>
    <x:row r="71" ht="25" customHeight="1">
      <x:c r="A71" s="10"/>
      <x:c r="B71" s="10"/>
      <x:c r="C71" s="10"/>
      <x:c r="D71" s="11"/>
      <x:c r="E71" s="11"/>
      <x:c r="F71" s="11"/>
      <x:c r="G71" s="11"/>
      <x:c r="H71" s="10"/>
      <x:c r="I71" s="10"/>
      <x:c r="J71" s="10"/>
      <x:c r="K71" s="10"/>
      <x:c r="L71" s="10"/>
      <x:c r="M71" s="5" t="str">
        <x:f>IF(A71="","",IF(COUNTIFS($A$6:$A$505,A71)&lt;&gt;1,"[Duplicate ID]",IF(AND('Start'!$D$6&lt;&gt;"No",H71&lt;&gt;"Deceased"),"Private person",IF(TRIM(B71&amp;" "&amp;C71)="","[Name unknown]",TRIM(B71&amp;" "&amp;C71)))))</x:f>
      </x:c>
      <x:c r="N71" s="5" t="str">
        <x:f>IF(A71="","",IF(AND('Start'!$D$6&lt;&gt;"No",H71&lt;&gt;"Deceased"),"",IF(D71="","", "b. "&amp;D71)&amp;IF(F71="","","  d. "&amp;F71)))</x:f>
      </x:c>
      <x:c r="O71" s="5" t="str">
        <x:f>IF(A71="","",IF(COUNTIFS($A$6:$A$505,A71)&lt;&gt;1,"Duplicate person ID",IF(I71="","",IF(COUNTIFS('Families'!$A$6:$A$305,I71)&lt;&gt;1,"Check chosen family",IF(COUNTIFS('Parent links'!$A$6:$A$755,A71,'Parent links'!$B$6:$B$755,I71,'Parent links'!$C$6:$C$755,J71)&lt;&gt;1,"Check chosen parent link","")))))</x:f>
      </x:c>
    </x:row>
    <x:row r="72" ht="25" customHeight="1">
      <x:c r="A72" s="10"/>
      <x:c r="B72" s="10"/>
      <x:c r="C72" s="10"/>
      <x:c r="D72" s="11"/>
      <x:c r="E72" s="11"/>
      <x:c r="F72" s="11"/>
      <x:c r="G72" s="11"/>
      <x:c r="H72" s="10"/>
      <x:c r="I72" s="10"/>
      <x:c r="J72" s="10"/>
      <x:c r="K72" s="10"/>
      <x:c r="L72" s="10"/>
      <x:c r="M72" s="5" t="str">
        <x:f>IF(A72="","",IF(COUNTIFS($A$6:$A$505,A72)&lt;&gt;1,"[Duplicate ID]",IF(AND('Start'!$D$6&lt;&gt;"No",H72&lt;&gt;"Deceased"),"Private person",IF(TRIM(B72&amp;" "&amp;C72)="","[Name unknown]",TRIM(B72&amp;" "&amp;C72)))))</x:f>
      </x:c>
      <x:c r="N72" s="5" t="str">
        <x:f>IF(A72="","",IF(AND('Start'!$D$6&lt;&gt;"No",H72&lt;&gt;"Deceased"),"",IF(D72="","", "b. "&amp;D72)&amp;IF(F72="","","  d. "&amp;F72)))</x:f>
      </x:c>
      <x:c r="O72" s="5" t="str">
        <x:f>IF(A72="","",IF(COUNTIFS($A$6:$A$505,A72)&lt;&gt;1,"Duplicate person ID",IF(I72="","",IF(COUNTIFS('Families'!$A$6:$A$305,I72)&lt;&gt;1,"Check chosen family",IF(COUNTIFS('Parent links'!$A$6:$A$755,A72,'Parent links'!$B$6:$B$755,I72,'Parent links'!$C$6:$C$755,J72)&lt;&gt;1,"Check chosen parent link","")))))</x:f>
      </x:c>
    </x:row>
    <x:row r="73" ht="25" customHeight="1">
      <x:c r="A73" s="10"/>
      <x:c r="B73" s="10"/>
      <x:c r="C73" s="10"/>
      <x:c r="D73" s="11"/>
      <x:c r="E73" s="11"/>
      <x:c r="F73" s="11"/>
      <x:c r="G73" s="11"/>
      <x:c r="H73" s="10"/>
      <x:c r="I73" s="10"/>
      <x:c r="J73" s="10"/>
      <x:c r="K73" s="10"/>
      <x:c r="L73" s="10"/>
      <x:c r="M73" s="5" t="str">
        <x:f>IF(A73="","",IF(COUNTIFS($A$6:$A$505,A73)&lt;&gt;1,"[Duplicate ID]",IF(AND('Start'!$D$6&lt;&gt;"No",H73&lt;&gt;"Deceased"),"Private person",IF(TRIM(B73&amp;" "&amp;C73)="","[Name unknown]",TRIM(B73&amp;" "&amp;C73)))))</x:f>
      </x:c>
      <x:c r="N73" s="5" t="str">
        <x:f>IF(A73="","",IF(AND('Start'!$D$6&lt;&gt;"No",H73&lt;&gt;"Deceased"),"",IF(D73="","", "b. "&amp;D73)&amp;IF(F73="","","  d. "&amp;F73)))</x:f>
      </x:c>
      <x:c r="O73" s="5" t="str">
        <x:f>IF(A73="","",IF(COUNTIFS($A$6:$A$505,A73)&lt;&gt;1,"Duplicate person ID",IF(I73="","",IF(COUNTIFS('Families'!$A$6:$A$305,I73)&lt;&gt;1,"Check chosen family",IF(COUNTIFS('Parent links'!$A$6:$A$755,A73,'Parent links'!$B$6:$B$755,I73,'Parent links'!$C$6:$C$755,J73)&lt;&gt;1,"Check chosen parent link","")))))</x:f>
      </x:c>
    </x:row>
    <x:row r="74" ht="25" customHeight="1">
      <x:c r="A74" s="10"/>
      <x:c r="B74" s="10"/>
      <x:c r="C74" s="10"/>
      <x:c r="D74" s="11"/>
      <x:c r="E74" s="11"/>
      <x:c r="F74" s="11"/>
      <x:c r="G74" s="11"/>
      <x:c r="H74" s="10"/>
      <x:c r="I74" s="10"/>
      <x:c r="J74" s="10"/>
      <x:c r="K74" s="10"/>
      <x:c r="L74" s="10"/>
      <x:c r="M74" s="5" t="str">
        <x:f>IF(A74="","",IF(COUNTIFS($A$6:$A$505,A74)&lt;&gt;1,"[Duplicate ID]",IF(AND('Start'!$D$6&lt;&gt;"No",H74&lt;&gt;"Deceased"),"Private person",IF(TRIM(B74&amp;" "&amp;C74)="","[Name unknown]",TRIM(B74&amp;" "&amp;C74)))))</x:f>
      </x:c>
      <x:c r="N74" s="5" t="str">
        <x:f>IF(A74="","",IF(AND('Start'!$D$6&lt;&gt;"No",H74&lt;&gt;"Deceased"),"",IF(D74="","", "b. "&amp;D74)&amp;IF(F74="","","  d. "&amp;F74)))</x:f>
      </x:c>
      <x:c r="O74" s="5" t="str">
        <x:f>IF(A74="","",IF(COUNTIFS($A$6:$A$505,A74)&lt;&gt;1,"Duplicate person ID",IF(I74="","",IF(COUNTIFS('Families'!$A$6:$A$305,I74)&lt;&gt;1,"Check chosen family",IF(COUNTIFS('Parent links'!$A$6:$A$755,A74,'Parent links'!$B$6:$B$755,I74,'Parent links'!$C$6:$C$755,J74)&lt;&gt;1,"Check chosen parent link","")))))</x:f>
      </x:c>
    </x:row>
    <x:row r="75" ht="25" customHeight="1">
      <x:c r="A75" s="10"/>
      <x:c r="B75" s="10"/>
      <x:c r="C75" s="10"/>
      <x:c r="D75" s="11"/>
      <x:c r="E75" s="11"/>
      <x:c r="F75" s="11"/>
      <x:c r="G75" s="11"/>
      <x:c r="H75" s="10"/>
      <x:c r="I75" s="10"/>
      <x:c r="J75" s="10"/>
      <x:c r="K75" s="10"/>
      <x:c r="L75" s="10"/>
      <x:c r="M75" s="5" t="str">
        <x:f>IF(A75="","",IF(COUNTIFS($A$6:$A$505,A75)&lt;&gt;1,"[Duplicate ID]",IF(AND('Start'!$D$6&lt;&gt;"No",H75&lt;&gt;"Deceased"),"Private person",IF(TRIM(B75&amp;" "&amp;C75)="","[Name unknown]",TRIM(B75&amp;" "&amp;C75)))))</x:f>
      </x:c>
      <x:c r="N75" s="5" t="str">
        <x:f>IF(A75="","",IF(AND('Start'!$D$6&lt;&gt;"No",H75&lt;&gt;"Deceased"),"",IF(D75="","", "b. "&amp;D75)&amp;IF(F75="","","  d. "&amp;F75)))</x:f>
      </x:c>
      <x:c r="O75" s="5" t="str">
        <x:f>IF(A75="","",IF(COUNTIFS($A$6:$A$505,A75)&lt;&gt;1,"Duplicate person ID",IF(I75="","",IF(COUNTIFS('Families'!$A$6:$A$305,I75)&lt;&gt;1,"Check chosen family",IF(COUNTIFS('Parent links'!$A$6:$A$755,A75,'Parent links'!$B$6:$B$755,I75,'Parent links'!$C$6:$C$755,J75)&lt;&gt;1,"Check chosen parent link","")))))</x:f>
      </x:c>
    </x:row>
    <x:row r="76" ht="25" customHeight="1">
      <x:c r="A76" s="10"/>
      <x:c r="B76" s="10"/>
      <x:c r="C76" s="10"/>
      <x:c r="D76" s="11"/>
      <x:c r="E76" s="11"/>
      <x:c r="F76" s="11"/>
      <x:c r="G76" s="11"/>
      <x:c r="H76" s="10"/>
      <x:c r="I76" s="10"/>
      <x:c r="J76" s="10"/>
      <x:c r="K76" s="10"/>
      <x:c r="L76" s="10"/>
      <x:c r="M76" s="5" t="str">
        <x:f>IF(A76="","",IF(COUNTIFS($A$6:$A$505,A76)&lt;&gt;1,"[Duplicate ID]",IF(AND('Start'!$D$6&lt;&gt;"No",H76&lt;&gt;"Deceased"),"Private person",IF(TRIM(B76&amp;" "&amp;C76)="","[Name unknown]",TRIM(B76&amp;" "&amp;C76)))))</x:f>
      </x:c>
      <x:c r="N76" s="5" t="str">
        <x:f>IF(A76="","",IF(AND('Start'!$D$6&lt;&gt;"No",H76&lt;&gt;"Deceased"),"",IF(D76="","", "b. "&amp;D76)&amp;IF(F76="","","  d. "&amp;F76)))</x:f>
      </x:c>
      <x:c r="O76" s="5" t="str">
        <x:f>IF(A76="","",IF(COUNTIFS($A$6:$A$505,A76)&lt;&gt;1,"Duplicate person ID",IF(I76="","",IF(COUNTIFS('Families'!$A$6:$A$305,I76)&lt;&gt;1,"Check chosen family",IF(COUNTIFS('Parent links'!$A$6:$A$755,A76,'Parent links'!$B$6:$B$755,I76,'Parent links'!$C$6:$C$755,J76)&lt;&gt;1,"Check chosen parent link","")))))</x:f>
      </x:c>
    </x:row>
    <x:row r="77" ht="25" customHeight="1">
      <x:c r="A77" s="10"/>
      <x:c r="B77" s="10"/>
      <x:c r="C77" s="10"/>
      <x:c r="D77" s="11"/>
      <x:c r="E77" s="11"/>
      <x:c r="F77" s="11"/>
      <x:c r="G77" s="11"/>
      <x:c r="H77" s="10"/>
      <x:c r="I77" s="10"/>
      <x:c r="J77" s="10"/>
      <x:c r="K77" s="10"/>
      <x:c r="L77" s="10"/>
      <x:c r="M77" s="5" t="str">
        <x:f>IF(A77="","",IF(COUNTIFS($A$6:$A$505,A77)&lt;&gt;1,"[Duplicate ID]",IF(AND('Start'!$D$6&lt;&gt;"No",H77&lt;&gt;"Deceased"),"Private person",IF(TRIM(B77&amp;" "&amp;C77)="","[Name unknown]",TRIM(B77&amp;" "&amp;C77)))))</x:f>
      </x:c>
      <x:c r="N77" s="5" t="str">
        <x:f>IF(A77="","",IF(AND('Start'!$D$6&lt;&gt;"No",H77&lt;&gt;"Deceased"),"",IF(D77="","", "b. "&amp;D77)&amp;IF(F77="","","  d. "&amp;F77)))</x:f>
      </x:c>
      <x:c r="O77" s="5" t="str">
        <x:f>IF(A77="","",IF(COUNTIFS($A$6:$A$505,A77)&lt;&gt;1,"Duplicate person ID",IF(I77="","",IF(COUNTIFS('Families'!$A$6:$A$305,I77)&lt;&gt;1,"Check chosen family",IF(COUNTIFS('Parent links'!$A$6:$A$755,A77,'Parent links'!$B$6:$B$755,I77,'Parent links'!$C$6:$C$755,J77)&lt;&gt;1,"Check chosen parent link","")))))</x:f>
      </x:c>
    </x:row>
    <x:row r="78" ht="25" customHeight="1">
      <x:c r="A78" s="10"/>
      <x:c r="B78" s="10"/>
      <x:c r="C78" s="10"/>
      <x:c r="D78" s="11"/>
      <x:c r="E78" s="11"/>
      <x:c r="F78" s="11"/>
      <x:c r="G78" s="11"/>
      <x:c r="H78" s="10"/>
      <x:c r="I78" s="10"/>
      <x:c r="J78" s="10"/>
      <x:c r="K78" s="10"/>
      <x:c r="L78" s="10"/>
      <x:c r="M78" s="5" t="str">
        <x:f>IF(A78="","",IF(COUNTIFS($A$6:$A$505,A78)&lt;&gt;1,"[Duplicate ID]",IF(AND('Start'!$D$6&lt;&gt;"No",H78&lt;&gt;"Deceased"),"Private person",IF(TRIM(B78&amp;" "&amp;C78)="","[Name unknown]",TRIM(B78&amp;" "&amp;C78)))))</x:f>
      </x:c>
      <x:c r="N78" s="5" t="str">
        <x:f>IF(A78="","",IF(AND('Start'!$D$6&lt;&gt;"No",H78&lt;&gt;"Deceased"),"",IF(D78="","", "b. "&amp;D78)&amp;IF(F78="","","  d. "&amp;F78)))</x:f>
      </x:c>
      <x:c r="O78" s="5" t="str">
        <x:f>IF(A78="","",IF(COUNTIFS($A$6:$A$505,A78)&lt;&gt;1,"Duplicate person ID",IF(I78="","",IF(COUNTIFS('Families'!$A$6:$A$305,I78)&lt;&gt;1,"Check chosen family",IF(COUNTIFS('Parent links'!$A$6:$A$755,A78,'Parent links'!$B$6:$B$755,I78,'Parent links'!$C$6:$C$755,J78)&lt;&gt;1,"Check chosen parent link","")))))</x:f>
      </x:c>
    </x:row>
    <x:row r="79" ht="25" customHeight="1">
      <x:c r="A79" s="10"/>
      <x:c r="B79" s="10"/>
      <x:c r="C79" s="10"/>
      <x:c r="D79" s="11"/>
      <x:c r="E79" s="11"/>
      <x:c r="F79" s="11"/>
      <x:c r="G79" s="11"/>
      <x:c r="H79" s="10"/>
      <x:c r="I79" s="10"/>
      <x:c r="J79" s="10"/>
      <x:c r="K79" s="10"/>
      <x:c r="L79" s="10"/>
      <x:c r="M79" s="5" t="str">
        <x:f>IF(A79="","",IF(COUNTIFS($A$6:$A$505,A79)&lt;&gt;1,"[Duplicate ID]",IF(AND('Start'!$D$6&lt;&gt;"No",H79&lt;&gt;"Deceased"),"Private person",IF(TRIM(B79&amp;" "&amp;C79)="","[Name unknown]",TRIM(B79&amp;" "&amp;C79)))))</x:f>
      </x:c>
      <x:c r="N79" s="5" t="str">
        <x:f>IF(A79="","",IF(AND('Start'!$D$6&lt;&gt;"No",H79&lt;&gt;"Deceased"),"",IF(D79="","", "b. "&amp;D79)&amp;IF(F79="","","  d. "&amp;F79)))</x:f>
      </x:c>
      <x:c r="O79" s="5" t="str">
        <x:f>IF(A79="","",IF(COUNTIFS($A$6:$A$505,A79)&lt;&gt;1,"Duplicate person ID",IF(I79="","",IF(COUNTIFS('Families'!$A$6:$A$305,I79)&lt;&gt;1,"Check chosen family",IF(COUNTIFS('Parent links'!$A$6:$A$755,A79,'Parent links'!$B$6:$B$755,I79,'Parent links'!$C$6:$C$755,J79)&lt;&gt;1,"Check chosen parent link","")))))</x:f>
      </x:c>
    </x:row>
    <x:row r="80" ht="25" customHeight="1">
      <x:c r="A80" s="10"/>
      <x:c r="B80" s="10"/>
      <x:c r="C80" s="10"/>
      <x:c r="D80" s="11"/>
      <x:c r="E80" s="11"/>
      <x:c r="F80" s="11"/>
      <x:c r="G80" s="11"/>
      <x:c r="H80" s="10"/>
      <x:c r="I80" s="10"/>
      <x:c r="J80" s="10"/>
      <x:c r="K80" s="10"/>
      <x:c r="L80" s="10"/>
      <x:c r="M80" s="5" t="str">
        <x:f>IF(A80="","",IF(COUNTIFS($A$6:$A$505,A80)&lt;&gt;1,"[Duplicate ID]",IF(AND('Start'!$D$6&lt;&gt;"No",H80&lt;&gt;"Deceased"),"Private person",IF(TRIM(B80&amp;" "&amp;C80)="","[Name unknown]",TRIM(B80&amp;" "&amp;C80)))))</x:f>
      </x:c>
      <x:c r="N80" s="5" t="str">
        <x:f>IF(A80="","",IF(AND('Start'!$D$6&lt;&gt;"No",H80&lt;&gt;"Deceased"),"",IF(D80="","", "b. "&amp;D80)&amp;IF(F80="","","  d. "&amp;F80)))</x:f>
      </x:c>
      <x:c r="O80" s="5" t="str">
        <x:f>IF(A80="","",IF(COUNTIFS($A$6:$A$505,A80)&lt;&gt;1,"Duplicate person ID",IF(I80="","",IF(COUNTIFS('Families'!$A$6:$A$305,I80)&lt;&gt;1,"Check chosen family",IF(COUNTIFS('Parent links'!$A$6:$A$755,A80,'Parent links'!$B$6:$B$755,I80,'Parent links'!$C$6:$C$755,J80)&lt;&gt;1,"Check chosen parent link","")))))</x:f>
      </x:c>
    </x:row>
    <x:row r="81" ht="25" customHeight="1">
      <x:c r="A81" s="10"/>
      <x:c r="B81" s="10"/>
      <x:c r="C81" s="10"/>
      <x:c r="D81" s="11"/>
      <x:c r="E81" s="11"/>
      <x:c r="F81" s="11"/>
      <x:c r="G81" s="11"/>
      <x:c r="H81" s="10"/>
      <x:c r="I81" s="10"/>
      <x:c r="J81" s="10"/>
      <x:c r="K81" s="10"/>
      <x:c r="L81" s="10"/>
      <x:c r="M81" s="5" t="str">
        <x:f>IF(A81="","",IF(COUNTIFS($A$6:$A$505,A81)&lt;&gt;1,"[Duplicate ID]",IF(AND('Start'!$D$6&lt;&gt;"No",H81&lt;&gt;"Deceased"),"Private person",IF(TRIM(B81&amp;" "&amp;C81)="","[Name unknown]",TRIM(B81&amp;" "&amp;C81)))))</x:f>
      </x:c>
      <x:c r="N81" s="5" t="str">
        <x:f>IF(A81="","",IF(AND('Start'!$D$6&lt;&gt;"No",H81&lt;&gt;"Deceased"),"",IF(D81="","", "b. "&amp;D81)&amp;IF(F81="","","  d. "&amp;F81)))</x:f>
      </x:c>
      <x:c r="O81" s="5" t="str">
        <x:f>IF(A81="","",IF(COUNTIFS($A$6:$A$505,A81)&lt;&gt;1,"Duplicate person ID",IF(I81="","",IF(COUNTIFS('Families'!$A$6:$A$305,I81)&lt;&gt;1,"Check chosen family",IF(COUNTIFS('Parent links'!$A$6:$A$755,A81,'Parent links'!$B$6:$B$755,I81,'Parent links'!$C$6:$C$755,J81)&lt;&gt;1,"Check chosen parent link","")))))</x:f>
      </x:c>
    </x:row>
    <x:row r="82" ht="25" customHeight="1">
      <x:c r="A82" s="10"/>
      <x:c r="B82" s="10"/>
      <x:c r="C82" s="10"/>
      <x:c r="D82" s="11"/>
      <x:c r="E82" s="11"/>
      <x:c r="F82" s="11"/>
      <x:c r="G82" s="11"/>
      <x:c r="H82" s="10"/>
      <x:c r="I82" s="10"/>
      <x:c r="J82" s="10"/>
      <x:c r="K82" s="10"/>
      <x:c r="L82" s="10"/>
      <x:c r="M82" s="5" t="str">
        <x:f>IF(A82="","",IF(COUNTIFS($A$6:$A$505,A82)&lt;&gt;1,"[Duplicate ID]",IF(AND('Start'!$D$6&lt;&gt;"No",H82&lt;&gt;"Deceased"),"Private person",IF(TRIM(B82&amp;" "&amp;C82)="","[Name unknown]",TRIM(B82&amp;" "&amp;C82)))))</x:f>
      </x:c>
      <x:c r="N82" s="5" t="str">
        <x:f>IF(A82="","",IF(AND('Start'!$D$6&lt;&gt;"No",H82&lt;&gt;"Deceased"),"",IF(D82="","", "b. "&amp;D82)&amp;IF(F82="","","  d. "&amp;F82)))</x:f>
      </x:c>
      <x:c r="O82" s="5" t="str">
        <x:f>IF(A82="","",IF(COUNTIFS($A$6:$A$505,A82)&lt;&gt;1,"Duplicate person ID",IF(I82="","",IF(COUNTIFS('Families'!$A$6:$A$305,I82)&lt;&gt;1,"Check chosen family",IF(COUNTIFS('Parent links'!$A$6:$A$755,A82,'Parent links'!$B$6:$B$755,I82,'Parent links'!$C$6:$C$755,J82)&lt;&gt;1,"Check chosen parent link","")))))</x:f>
      </x:c>
    </x:row>
    <x:row r="83" ht="25" customHeight="1">
      <x:c r="A83" s="10"/>
      <x:c r="B83" s="10"/>
      <x:c r="C83" s="10"/>
      <x:c r="D83" s="11"/>
      <x:c r="E83" s="11"/>
      <x:c r="F83" s="11"/>
      <x:c r="G83" s="11"/>
      <x:c r="H83" s="10"/>
      <x:c r="I83" s="10"/>
      <x:c r="J83" s="10"/>
      <x:c r="K83" s="10"/>
      <x:c r="L83" s="10"/>
      <x:c r="M83" s="5" t="str">
        <x:f>IF(A83="","",IF(COUNTIFS($A$6:$A$505,A83)&lt;&gt;1,"[Duplicate ID]",IF(AND('Start'!$D$6&lt;&gt;"No",H83&lt;&gt;"Deceased"),"Private person",IF(TRIM(B83&amp;" "&amp;C83)="","[Name unknown]",TRIM(B83&amp;" "&amp;C83)))))</x:f>
      </x:c>
      <x:c r="N83" s="5" t="str">
        <x:f>IF(A83="","",IF(AND('Start'!$D$6&lt;&gt;"No",H83&lt;&gt;"Deceased"),"",IF(D83="","", "b. "&amp;D83)&amp;IF(F83="","","  d. "&amp;F83)))</x:f>
      </x:c>
      <x:c r="O83" s="5" t="str">
        <x:f>IF(A83="","",IF(COUNTIFS($A$6:$A$505,A83)&lt;&gt;1,"Duplicate person ID",IF(I83="","",IF(COUNTIFS('Families'!$A$6:$A$305,I83)&lt;&gt;1,"Check chosen family",IF(COUNTIFS('Parent links'!$A$6:$A$755,A83,'Parent links'!$B$6:$B$755,I83,'Parent links'!$C$6:$C$755,J83)&lt;&gt;1,"Check chosen parent link","")))))</x:f>
      </x:c>
    </x:row>
    <x:row r="84" ht="25" customHeight="1">
      <x:c r="A84" s="10"/>
      <x:c r="B84" s="10"/>
      <x:c r="C84" s="10"/>
      <x:c r="D84" s="11"/>
      <x:c r="E84" s="11"/>
      <x:c r="F84" s="11"/>
      <x:c r="G84" s="11"/>
      <x:c r="H84" s="10"/>
      <x:c r="I84" s="10"/>
      <x:c r="J84" s="10"/>
      <x:c r="K84" s="10"/>
      <x:c r="L84" s="10"/>
      <x:c r="M84" s="5" t="str">
        <x:f>IF(A84="","",IF(COUNTIFS($A$6:$A$505,A84)&lt;&gt;1,"[Duplicate ID]",IF(AND('Start'!$D$6&lt;&gt;"No",H84&lt;&gt;"Deceased"),"Private person",IF(TRIM(B84&amp;" "&amp;C84)="","[Name unknown]",TRIM(B84&amp;" "&amp;C84)))))</x:f>
      </x:c>
      <x:c r="N84" s="5" t="str">
        <x:f>IF(A84="","",IF(AND('Start'!$D$6&lt;&gt;"No",H84&lt;&gt;"Deceased"),"",IF(D84="","", "b. "&amp;D84)&amp;IF(F84="","","  d. "&amp;F84)))</x:f>
      </x:c>
      <x:c r="O84" s="5" t="str">
        <x:f>IF(A84="","",IF(COUNTIFS($A$6:$A$505,A84)&lt;&gt;1,"Duplicate person ID",IF(I84="","",IF(COUNTIFS('Families'!$A$6:$A$305,I84)&lt;&gt;1,"Check chosen family",IF(COUNTIFS('Parent links'!$A$6:$A$755,A84,'Parent links'!$B$6:$B$755,I84,'Parent links'!$C$6:$C$755,J84)&lt;&gt;1,"Check chosen parent link","")))))</x:f>
      </x:c>
    </x:row>
    <x:row r="85" ht="25" customHeight="1">
      <x:c r="A85" s="10"/>
      <x:c r="B85" s="10"/>
      <x:c r="C85" s="10"/>
      <x:c r="D85" s="11"/>
      <x:c r="E85" s="11"/>
      <x:c r="F85" s="11"/>
      <x:c r="G85" s="11"/>
      <x:c r="H85" s="10"/>
      <x:c r="I85" s="10"/>
      <x:c r="J85" s="10"/>
      <x:c r="K85" s="10"/>
      <x:c r="L85" s="10"/>
      <x:c r="M85" s="5" t="str">
        <x:f>IF(A85="","",IF(COUNTIFS($A$6:$A$505,A85)&lt;&gt;1,"[Duplicate ID]",IF(AND('Start'!$D$6&lt;&gt;"No",H85&lt;&gt;"Deceased"),"Private person",IF(TRIM(B85&amp;" "&amp;C85)="","[Name unknown]",TRIM(B85&amp;" "&amp;C85)))))</x:f>
      </x:c>
      <x:c r="N85" s="5" t="str">
        <x:f>IF(A85="","",IF(AND('Start'!$D$6&lt;&gt;"No",H85&lt;&gt;"Deceased"),"",IF(D85="","", "b. "&amp;D85)&amp;IF(F85="","","  d. "&amp;F85)))</x:f>
      </x:c>
      <x:c r="O85" s="5" t="str">
        <x:f>IF(A85="","",IF(COUNTIFS($A$6:$A$505,A85)&lt;&gt;1,"Duplicate person ID",IF(I85="","",IF(COUNTIFS('Families'!$A$6:$A$305,I85)&lt;&gt;1,"Check chosen family",IF(COUNTIFS('Parent links'!$A$6:$A$755,A85,'Parent links'!$B$6:$B$755,I85,'Parent links'!$C$6:$C$755,J85)&lt;&gt;1,"Check chosen parent link","")))))</x:f>
      </x:c>
    </x:row>
    <x:row r="86" ht="25" customHeight="1">
      <x:c r="A86" s="10"/>
      <x:c r="B86" s="10"/>
      <x:c r="C86" s="10"/>
      <x:c r="D86" s="11"/>
      <x:c r="E86" s="11"/>
      <x:c r="F86" s="11"/>
      <x:c r="G86" s="11"/>
      <x:c r="H86" s="10"/>
      <x:c r="I86" s="10"/>
      <x:c r="J86" s="10"/>
      <x:c r="K86" s="10"/>
      <x:c r="L86" s="10"/>
      <x:c r="M86" s="5" t="str">
        <x:f>IF(A86="","",IF(COUNTIFS($A$6:$A$505,A86)&lt;&gt;1,"[Duplicate ID]",IF(AND('Start'!$D$6&lt;&gt;"No",H86&lt;&gt;"Deceased"),"Private person",IF(TRIM(B86&amp;" "&amp;C86)="","[Name unknown]",TRIM(B86&amp;" "&amp;C86)))))</x:f>
      </x:c>
      <x:c r="N86" s="5" t="str">
        <x:f>IF(A86="","",IF(AND('Start'!$D$6&lt;&gt;"No",H86&lt;&gt;"Deceased"),"",IF(D86="","", "b. "&amp;D86)&amp;IF(F86="","","  d. "&amp;F86)))</x:f>
      </x:c>
      <x:c r="O86" s="5" t="str">
        <x:f>IF(A86="","",IF(COUNTIFS($A$6:$A$505,A86)&lt;&gt;1,"Duplicate person ID",IF(I86="","",IF(COUNTIFS('Families'!$A$6:$A$305,I86)&lt;&gt;1,"Check chosen family",IF(COUNTIFS('Parent links'!$A$6:$A$755,A86,'Parent links'!$B$6:$B$755,I86,'Parent links'!$C$6:$C$755,J86)&lt;&gt;1,"Check chosen parent link","")))))</x:f>
      </x:c>
    </x:row>
    <x:row r="87" ht="25" customHeight="1">
      <x:c r="A87" s="10"/>
      <x:c r="B87" s="10"/>
      <x:c r="C87" s="10"/>
      <x:c r="D87" s="11"/>
      <x:c r="E87" s="11"/>
      <x:c r="F87" s="11"/>
      <x:c r="G87" s="11"/>
      <x:c r="H87" s="10"/>
      <x:c r="I87" s="10"/>
      <x:c r="J87" s="10"/>
      <x:c r="K87" s="10"/>
      <x:c r="L87" s="10"/>
      <x:c r="M87" s="5" t="str">
        <x:f>IF(A87="","",IF(COUNTIFS($A$6:$A$505,A87)&lt;&gt;1,"[Duplicate ID]",IF(AND('Start'!$D$6&lt;&gt;"No",H87&lt;&gt;"Deceased"),"Private person",IF(TRIM(B87&amp;" "&amp;C87)="","[Name unknown]",TRIM(B87&amp;" "&amp;C87)))))</x:f>
      </x:c>
      <x:c r="N87" s="5" t="str">
        <x:f>IF(A87="","",IF(AND('Start'!$D$6&lt;&gt;"No",H87&lt;&gt;"Deceased"),"",IF(D87="","", "b. "&amp;D87)&amp;IF(F87="","","  d. "&amp;F87)))</x:f>
      </x:c>
      <x:c r="O87" s="5" t="str">
        <x:f>IF(A87="","",IF(COUNTIFS($A$6:$A$505,A87)&lt;&gt;1,"Duplicate person ID",IF(I87="","",IF(COUNTIFS('Families'!$A$6:$A$305,I87)&lt;&gt;1,"Check chosen family",IF(COUNTIFS('Parent links'!$A$6:$A$755,A87,'Parent links'!$B$6:$B$755,I87,'Parent links'!$C$6:$C$755,J87)&lt;&gt;1,"Check chosen parent link","")))))</x:f>
      </x:c>
    </x:row>
    <x:row r="88" ht="25" customHeight="1">
      <x:c r="A88" s="10"/>
      <x:c r="B88" s="10"/>
      <x:c r="C88" s="10"/>
      <x:c r="D88" s="11"/>
      <x:c r="E88" s="11"/>
      <x:c r="F88" s="11"/>
      <x:c r="G88" s="11"/>
      <x:c r="H88" s="10"/>
      <x:c r="I88" s="10"/>
      <x:c r="J88" s="10"/>
      <x:c r="K88" s="10"/>
      <x:c r="L88" s="10"/>
      <x:c r="M88" s="5" t="str">
        <x:f>IF(A88="","",IF(COUNTIFS($A$6:$A$505,A88)&lt;&gt;1,"[Duplicate ID]",IF(AND('Start'!$D$6&lt;&gt;"No",H88&lt;&gt;"Deceased"),"Private person",IF(TRIM(B88&amp;" "&amp;C88)="","[Name unknown]",TRIM(B88&amp;" "&amp;C88)))))</x:f>
      </x:c>
      <x:c r="N88" s="5" t="str">
        <x:f>IF(A88="","",IF(AND('Start'!$D$6&lt;&gt;"No",H88&lt;&gt;"Deceased"),"",IF(D88="","", "b. "&amp;D88)&amp;IF(F88="","","  d. "&amp;F88)))</x:f>
      </x:c>
      <x:c r="O88" s="5" t="str">
        <x:f>IF(A88="","",IF(COUNTIFS($A$6:$A$505,A88)&lt;&gt;1,"Duplicate person ID",IF(I88="","",IF(COUNTIFS('Families'!$A$6:$A$305,I88)&lt;&gt;1,"Check chosen family",IF(COUNTIFS('Parent links'!$A$6:$A$755,A88,'Parent links'!$B$6:$B$755,I88,'Parent links'!$C$6:$C$755,J88)&lt;&gt;1,"Check chosen parent link","")))))</x:f>
      </x:c>
    </x:row>
    <x:row r="89" ht="25" customHeight="1">
      <x:c r="A89" s="10"/>
      <x:c r="B89" s="10"/>
      <x:c r="C89" s="10"/>
      <x:c r="D89" s="11"/>
      <x:c r="E89" s="11"/>
      <x:c r="F89" s="11"/>
      <x:c r="G89" s="11"/>
      <x:c r="H89" s="10"/>
      <x:c r="I89" s="10"/>
      <x:c r="J89" s="10"/>
      <x:c r="K89" s="10"/>
      <x:c r="L89" s="10"/>
      <x:c r="M89" s="5" t="str">
        <x:f>IF(A89="","",IF(COUNTIFS($A$6:$A$505,A89)&lt;&gt;1,"[Duplicate ID]",IF(AND('Start'!$D$6&lt;&gt;"No",H89&lt;&gt;"Deceased"),"Private person",IF(TRIM(B89&amp;" "&amp;C89)="","[Name unknown]",TRIM(B89&amp;" "&amp;C89)))))</x:f>
      </x:c>
      <x:c r="N89" s="5" t="str">
        <x:f>IF(A89="","",IF(AND('Start'!$D$6&lt;&gt;"No",H89&lt;&gt;"Deceased"),"",IF(D89="","", "b. "&amp;D89)&amp;IF(F89="","","  d. "&amp;F89)))</x:f>
      </x:c>
      <x:c r="O89" s="5" t="str">
        <x:f>IF(A89="","",IF(COUNTIFS($A$6:$A$505,A89)&lt;&gt;1,"Duplicate person ID",IF(I89="","",IF(COUNTIFS('Families'!$A$6:$A$305,I89)&lt;&gt;1,"Check chosen family",IF(COUNTIFS('Parent links'!$A$6:$A$755,A89,'Parent links'!$B$6:$B$755,I89,'Parent links'!$C$6:$C$755,J89)&lt;&gt;1,"Check chosen parent link","")))))</x:f>
      </x:c>
    </x:row>
    <x:row r="90" ht="25" customHeight="1">
      <x:c r="A90" s="10"/>
      <x:c r="B90" s="10"/>
      <x:c r="C90" s="10"/>
      <x:c r="D90" s="11"/>
      <x:c r="E90" s="11"/>
      <x:c r="F90" s="11"/>
      <x:c r="G90" s="11"/>
      <x:c r="H90" s="10"/>
      <x:c r="I90" s="10"/>
      <x:c r="J90" s="10"/>
      <x:c r="K90" s="10"/>
      <x:c r="L90" s="10"/>
      <x:c r="M90" s="5" t="str">
        <x:f>IF(A90="","",IF(COUNTIFS($A$6:$A$505,A90)&lt;&gt;1,"[Duplicate ID]",IF(AND('Start'!$D$6&lt;&gt;"No",H90&lt;&gt;"Deceased"),"Private person",IF(TRIM(B90&amp;" "&amp;C90)="","[Name unknown]",TRIM(B90&amp;" "&amp;C90)))))</x:f>
      </x:c>
      <x:c r="N90" s="5" t="str">
        <x:f>IF(A90="","",IF(AND('Start'!$D$6&lt;&gt;"No",H90&lt;&gt;"Deceased"),"",IF(D90="","", "b. "&amp;D90)&amp;IF(F90="","","  d. "&amp;F90)))</x:f>
      </x:c>
      <x:c r="O90" s="5" t="str">
        <x:f>IF(A90="","",IF(COUNTIFS($A$6:$A$505,A90)&lt;&gt;1,"Duplicate person ID",IF(I90="","",IF(COUNTIFS('Families'!$A$6:$A$305,I90)&lt;&gt;1,"Check chosen family",IF(COUNTIFS('Parent links'!$A$6:$A$755,A90,'Parent links'!$B$6:$B$755,I90,'Parent links'!$C$6:$C$755,J90)&lt;&gt;1,"Check chosen parent link","")))))</x:f>
      </x:c>
    </x:row>
    <x:row r="91" ht="25" customHeight="1">
      <x:c r="A91" s="10"/>
      <x:c r="B91" s="10"/>
      <x:c r="C91" s="10"/>
      <x:c r="D91" s="11"/>
      <x:c r="E91" s="11"/>
      <x:c r="F91" s="11"/>
      <x:c r="G91" s="11"/>
      <x:c r="H91" s="10"/>
      <x:c r="I91" s="10"/>
      <x:c r="J91" s="10"/>
      <x:c r="K91" s="10"/>
      <x:c r="L91" s="10"/>
      <x:c r="M91" s="5" t="str">
        <x:f>IF(A91="","",IF(COUNTIFS($A$6:$A$505,A91)&lt;&gt;1,"[Duplicate ID]",IF(AND('Start'!$D$6&lt;&gt;"No",H91&lt;&gt;"Deceased"),"Private person",IF(TRIM(B91&amp;" "&amp;C91)="","[Name unknown]",TRIM(B91&amp;" "&amp;C91)))))</x:f>
      </x:c>
      <x:c r="N91" s="5" t="str">
        <x:f>IF(A91="","",IF(AND('Start'!$D$6&lt;&gt;"No",H91&lt;&gt;"Deceased"),"",IF(D91="","", "b. "&amp;D91)&amp;IF(F91="","","  d. "&amp;F91)))</x:f>
      </x:c>
      <x:c r="O91" s="5" t="str">
        <x:f>IF(A91="","",IF(COUNTIFS($A$6:$A$505,A91)&lt;&gt;1,"Duplicate person ID",IF(I91="","",IF(COUNTIFS('Families'!$A$6:$A$305,I91)&lt;&gt;1,"Check chosen family",IF(COUNTIFS('Parent links'!$A$6:$A$755,A91,'Parent links'!$B$6:$B$755,I91,'Parent links'!$C$6:$C$755,J91)&lt;&gt;1,"Check chosen parent link","")))))</x:f>
      </x:c>
    </x:row>
    <x:row r="92" ht="25" customHeight="1">
      <x:c r="A92" s="10"/>
      <x:c r="B92" s="10"/>
      <x:c r="C92" s="10"/>
      <x:c r="D92" s="11"/>
      <x:c r="E92" s="11"/>
      <x:c r="F92" s="11"/>
      <x:c r="G92" s="11"/>
      <x:c r="H92" s="10"/>
      <x:c r="I92" s="10"/>
      <x:c r="J92" s="10"/>
      <x:c r="K92" s="10"/>
      <x:c r="L92" s="10"/>
      <x:c r="M92" s="5" t="str">
        <x:f>IF(A92="","",IF(COUNTIFS($A$6:$A$505,A92)&lt;&gt;1,"[Duplicate ID]",IF(AND('Start'!$D$6&lt;&gt;"No",H92&lt;&gt;"Deceased"),"Private person",IF(TRIM(B92&amp;" "&amp;C92)="","[Name unknown]",TRIM(B92&amp;" "&amp;C92)))))</x:f>
      </x:c>
      <x:c r="N92" s="5" t="str">
        <x:f>IF(A92="","",IF(AND('Start'!$D$6&lt;&gt;"No",H92&lt;&gt;"Deceased"),"",IF(D92="","", "b. "&amp;D92)&amp;IF(F92="","","  d. "&amp;F92)))</x:f>
      </x:c>
      <x:c r="O92" s="5" t="str">
        <x:f>IF(A92="","",IF(COUNTIFS($A$6:$A$505,A92)&lt;&gt;1,"Duplicate person ID",IF(I92="","",IF(COUNTIFS('Families'!$A$6:$A$305,I92)&lt;&gt;1,"Check chosen family",IF(COUNTIFS('Parent links'!$A$6:$A$755,A92,'Parent links'!$B$6:$B$755,I92,'Parent links'!$C$6:$C$755,J92)&lt;&gt;1,"Check chosen parent link","")))))</x:f>
      </x:c>
    </x:row>
    <x:row r="93" ht="25" customHeight="1">
      <x:c r="A93" s="10"/>
      <x:c r="B93" s="10"/>
      <x:c r="C93" s="10"/>
      <x:c r="D93" s="11"/>
      <x:c r="E93" s="11"/>
      <x:c r="F93" s="11"/>
      <x:c r="G93" s="11"/>
      <x:c r="H93" s="10"/>
      <x:c r="I93" s="10"/>
      <x:c r="J93" s="10"/>
      <x:c r="K93" s="10"/>
      <x:c r="L93" s="10"/>
      <x:c r="M93" s="5" t="str">
        <x:f>IF(A93="","",IF(COUNTIFS($A$6:$A$505,A93)&lt;&gt;1,"[Duplicate ID]",IF(AND('Start'!$D$6&lt;&gt;"No",H93&lt;&gt;"Deceased"),"Private person",IF(TRIM(B93&amp;" "&amp;C93)="","[Name unknown]",TRIM(B93&amp;" "&amp;C93)))))</x:f>
      </x:c>
      <x:c r="N93" s="5" t="str">
        <x:f>IF(A93="","",IF(AND('Start'!$D$6&lt;&gt;"No",H93&lt;&gt;"Deceased"),"",IF(D93="","", "b. "&amp;D93)&amp;IF(F93="","","  d. "&amp;F93)))</x:f>
      </x:c>
      <x:c r="O93" s="5" t="str">
        <x:f>IF(A93="","",IF(COUNTIFS($A$6:$A$505,A93)&lt;&gt;1,"Duplicate person ID",IF(I93="","",IF(COUNTIFS('Families'!$A$6:$A$305,I93)&lt;&gt;1,"Check chosen family",IF(COUNTIFS('Parent links'!$A$6:$A$755,A93,'Parent links'!$B$6:$B$755,I93,'Parent links'!$C$6:$C$755,J93)&lt;&gt;1,"Check chosen parent link","")))))</x:f>
      </x:c>
    </x:row>
    <x:row r="94" ht="25" customHeight="1">
      <x:c r="A94" s="10"/>
      <x:c r="B94" s="10"/>
      <x:c r="C94" s="10"/>
      <x:c r="D94" s="11"/>
      <x:c r="E94" s="11"/>
      <x:c r="F94" s="11"/>
      <x:c r="G94" s="11"/>
      <x:c r="H94" s="10"/>
      <x:c r="I94" s="10"/>
      <x:c r="J94" s="10"/>
      <x:c r="K94" s="10"/>
      <x:c r="L94" s="10"/>
      <x:c r="M94" s="5" t="str">
        <x:f>IF(A94="","",IF(COUNTIFS($A$6:$A$505,A94)&lt;&gt;1,"[Duplicate ID]",IF(AND('Start'!$D$6&lt;&gt;"No",H94&lt;&gt;"Deceased"),"Private person",IF(TRIM(B94&amp;" "&amp;C94)="","[Name unknown]",TRIM(B94&amp;" "&amp;C94)))))</x:f>
      </x:c>
      <x:c r="N94" s="5" t="str">
        <x:f>IF(A94="","",IF(AND('Start'!$D$6&lt;&gt;"No",H94&lt;&gt;"Deceased"),"",IF(D94="","", "b. "&amp;D94)&amp;IF(F94="","","  d. "&amp;F94)))</x:f>
      </x:c>
      <x:c r="O94" s="5" t="str">
        <x:f>IF(A94="","",IF(COUNTIFS($A$6:$A$505,A94)&lt;&gt;1,"Duplicate person ID",IF(I94="","",IF(COUNTIFS('Families'!$A$6:$A$305,I94)&lt;&gt;1,"Check chosen family",IF(COUNTIFS('Parent links'!$A$6:$A$755,A94,'Parent links'!$B$6:$B$755,I94,'Parent links'!$C$6:$C$755,J94)&lt;&gt;1,"Check chosen parent link","")))))</x:f>
      </x:c>
    </x:row>
    <x:row r="95" ht="25" customHeight="1">
      <x:c r="A95" s="10"/>
      <x:c r="B95" s="10"/>
      <x:c r="C95" s="10"/>
      <x:c r="D95" s="11"/>
      <x:c r="E95" s="11"/>
      <x:c r="F95" s="11"/>
      <x:c r="G95" s="11"/>
      <x:c r="H95" s="10"/>
      <x:c r="I95" s="10"/>
      <x:c r="J95" s="10"/>
      <x:c r="K95" s="10"/>
      <x:c r="L95" s="10"/>
      <x:c r="M95" s="5" t="str">
        <x:f>IF(A95="","",IF(COUNTIFS($A$6:$A$505,A95)&lt;&gt;1,"[Duplicate ID]",IF(AND('Start'!$D$6&lt;&gt;"No",H95&lt;&gt;"Deceased"),"Private person",IF(TRIM(B95&amp;" "&amp;C95)="","[Name unknown]",TRIM(B95&amp;" "&amp;C95)))))</x:f>
      </x:c>
      <x:c r="N95" s="5" t="str">
        <x:f>IF(A95="","",IF(AND('Start'!$D$6&lt;&gt;"No",H95&lt;&gt;"Deceased"),"",IF(D95="","", "b. "&amp;D95)&amp;IF(F95="","","  d. "&amp;F95)))</x:f>
      </x:c>
      <x:c r="O95" s="5" t="str">
        <x:f>IF(A95="","",IF(COUNTIFS($A$6:$A$505,A95)&lt;&gt;1,"Duplicate person ID",IF(I95="","",IF(COUNTIFS('Families'!$A$6:$A$305,I95)&lt;&gt;1,"Check chosen family",IF(COUNTIFS('Parent links'!$A$6:$A$755,A95,'Parent links'!$B$6:$B$755,I95,'Parent links'!$C$6:$C$755,J95)&lt;&gt;1,"Check chosen parent link","")))))</x:f>
      </x:c>
    </x:row>
    <x:row r="96" ht="25" customHeight="1">
      <x:c r="A96" s="10"/>
      <x:c r="B96" s="10"/>
      <x:c r="C96" s="10"/>
      <x:c r="D96" s="11"/>
      <x:c r="E96" s="11"/>
      <x:c r="F96" s="11"/>
      <x:c r="G96" s="11"/>
      <x:c r="H96" s="10"/>
      <x:c r="I96" s="10"/>
      <x:c r="J96" s="10"/>
      <x:c r="K96" s="10"/>
      <x:c r="L96" s="10"/>
      <x:c r="M96" s="5" t="str">
        <x:f>IF(A96="","",IF(COUNTIFS($A$6:$A$505,A96)&lt;&gt;1,"[Duplicate ID]",IF(AND('Start'!$D$6&lt;&gt;"No",H96&lt;&gt;"Deceased"),"Private person",IF(TRIM(B96&amp;" "&amp;C96)="","[Name unknown]",TRIM(B96&amp;" "&amp;C96)))))</x:f>
      </x:c>
      <x:c r="N96" s="5" t="str">
        <x:f>IF(A96="","",IF(AND('Start'!$D$6&lt;&gt;"No",H96&lt;&gt;"Deceased"),"",IF(D96="","", "b. "&amp;D96)&amp;IF(F96="","","  d. "&amp;F96)))</x:f>
      </x:c>
      <x:c r="O96" s="5" t="str">
        <x:f>IF(A96="","",IF(COUNTIFS($A$6:$A$505,A96)&lt;&gt;1,"Duplicate person ID",IF(I96="","",IF(COUNTIFS('Families'!$A$6:$A$305,I96)&lt;&gt;1,"Check chosen family",IF(COUNTIFS('Parent links'!$A$6:$A$755,A96,'Parent links'!$B$6:$B$755,I96,'Parent links'!$C$6:$C$755,J96)&lt;&gt;1,"Check chosen parent link","")))))</x:f>
      </x:c>
    </x:row>
    <x:row r="97" ht="25" customHeight="1">
      <x:c r="A97" s="10"/>
      <x:c r="B97" s="10"/>
      <x:c r="C97" s="10"/>
      <x:c r="D97" s="11"/>
      <x:c r="E97" s="11"/>
      <x:c r="F97" s="11"/>
      <x:c r="G97" s="11"/>
      <x:c r="H97" s="10"/>
      <x:c r="I97" s="10"/>
      <x:c r="J97" s="10"/>
      <x:c r="K97" s="10"/>
      <x:c r="L97" s="10"/>
      <x:c r="M97" s="5" t="str">
        <x:f>IF(A97="","",IF(COUNTIFS($A$6:$A$505,A97)&lt;&gt;1,"[Duplicate ID]",IF(AND('Start'!$D$6&lt;&gt;"No",H97&lt;&gt;"Deceased"),"Private person",IF(TRIM(B97&amp;" "&amp;C97)="","[Name unknown]",TRIM(B97&amp;" "&amp;C97)))))</x:f>
      </x:c>
      <x:c r="N97" s="5" t="str">
        <x:f>IF(A97="","",IF(AND('Start'!$D$6&lt;&gt;"No",H97&lt;&gt;"Deceased"),"",IF(D97="","", "b. "&amp;D97)&amp;IF(F97="","","  d. "&amp;F97)))</x:f>
      </x:c>
      <x:c r="O97" s="5" t="str">
        <x:f>IF(A97="","",IF(COUNTIFS($A$6:$A$505,A97)&lt;&gt;1,"Duplicate person ID",IF(I97="","",IF(COUNTIFS('Families'!$A$6:$A$305,I97)&lt;&gt;1,"Check chosen family",IF(COUNTIFS('Parent links'!$A$6:$A$755,A97,'Parent links'!$B$6:$B$755,I97,'Parent links'!$C$6:$C$755,J97)&lt;&gt;1,"Check chosen parent link","")))))</x:f>
      </x:c>
    </x:row>
    <x:row r="98" ht="25" customHeight="1">
      <x:c r="A98" s="10"/>
      <x:c r="B98" s="10"/>
      <x:c r="C98" s="10"/>
      <x:c r="D98" s="11"/>
      <x:c r="E98" s="11"/>
      <x:c r="F98" s="11"/>
      <x:c r="G98" s="11"/>
      <x:c r="H98" s="10"/>
      <x:c r="I98" s="10"/>
      <x:c r="J98" s="10"/>
      <x:c r="K98" s="10"/>
      <x:c r="L98" s="10"/>
      <x:c r="M98" s="5" t="str">
        <x:f>IF(A98="","",IF(COUNTIFS($A$6:$A$505,A98)&lt;&gt;1,"[Duplicate ID]",IF(AND('Start'!$D$6&lt;&gt;"No",H98&lt;&gt;"Deceased"),"Private person",IF(TRIM(B98&amp;" "&amp;C98)="","[Name unknown]",TRIM(B98&amp;" "&amp;C98)))))</x:f>
      </x:c>
      <x:c r="N98" s="5" t="str">
        <x:f>IF(A98="","",IF(AND('Start'!$D$6&lt;&gt;"No",H98&lt;&gt;"Deceased"),"",IF(D98="","", "b. "&amp;D98)&amp;IF(F98="","","  d. "&amp;F98)))</x:f>
      </x:c>
      <x:c r="O98" s="5" t="str">
        <x:f>IF(A98="","",IF(COUNTIFS($A$6:$A$505,A98)&lt;&gt;1,"Duplicate person ID",IF(I98="","",IF(COUNTIFS('Families'!$A$6:$A$305,I98)&lt;&gt;1,"Check chosen family",IF(COUNTIFS('Parent links'!$A$6:$A$755,A98,'Parent links'!$B$6:$B$755,I98,'Parent links'!$C$6:$C$755,J98)&lt;&gt;1,"Check chosen parent link","")))))</x:f>
      </x:c>
    </x:row>
    <x:row r="99" ht="25" customHeight="1">
      <x:c r="A99" s="10"/>
      <x:c r="B99" s="10"/>
      <x:c r="C99" s="10"/>
      <x:c r="D99" s="11"/>
      <x:c r="E99" s="11"/>
      <x:c r="F99" s="11"/>
      <x:c r="G99" s="11"/>
      <x:c r="H99" s="10"/>
      <x:c r="I99" s="10"/>
      <x:c r="J99" s="10"/>
      <x:c r="K99" s="10"/>
      <x:c r="L99" s="10"/>
      <x:c r="M99" s="5" t="str">
        <x:f>IF(A99="","",IF(COUNTIFS($A$6:$A$505,A99)&lt;&gt;1,"[Duplicate ID]",IF(AND('Start'!$D$6&lt;&gt;"No",H99&lt;&gt;"Deceased"),"Private person",IF(TRIM(B99&amp;" "&amp;C99)="","[Name unknown]",TRIM(B99&amp;" "&amp;C99)))))</x:f>
      </x:c>
      <x:c r="N99" s="5" t="str">
        <x:f>IF(A99="","",IF(AND('Start'!$D$6&lt;&gt;"No",H99&lt;&gt;"Deceased"),"",IF(D99="","", "b. "&amp;D99)&amp;IF(F99="","","  d. "&amp;F99)))</x:f>
      </x:c>
      <x:c r="O99" s="5" t="str">
        <x:f>IF(A99="","",IF(COUNTIFS($A$6:$A$505,A99)&lt;&gt;1,"Duplicate person ID",IF(I99="","",IF(COUNTIFS('Families'!$A$6:$A$305,I99)&lt;&gt;1,"Check chosen family",IF(COUNTIFS('Parent links'!$A$6:$A$755,A99,'Parent links'!$B$6:$B$755,I99,'Parent links'!$C$6:$C$755,J99)&lt;&gt;1,"Check chosen parent link","")))))</x:f>
      </x:c>
    </x:row>
    <x:row r="100" ht="25" customHeight="1">
      <x:c r="A100" s="10"/>
      <x:c r="B100" s="10"/>
      <x:c r="C100" s="10"/>
      <x:c r="D100" s="11"/>
      <x:c r="E100" s="11"/>
      <x:c r="F100" s="11"/>
      <x:c r="G100" s="11"/>
      <x:c r="H100" s="10"/>
      <x:c r="I100" s="10"/>
      <x:c r="J100" s="10"/>
      <x:c r="K100" s="10"/>
      <x:c r="L100" s="10"/>
      <x:c r="M100" s="5" t="str">
        <x:f>IF(A100="","",IF(COUNTIFS($A$6:$A$505,A100)&lt;&gt;1,"[Duplicate ID]",IF(AND('Start'!$D$6&lt;&gt;"No",H100&lt;&gt;"Deceased"),"Private person",IF(TRIM(B100&amp;" "&amp;C100)="","[Name unknown]",TRIM(B100&amp;" "&amp;C100)))))</x:f>
      </x:c>
      <x:c r="N100" s="5" t="str">
        <x:f>IF(A100="","",IF(AND('Start'!$D$6&lt;&gt;"No",H100&lt;&gt;"Deceased"),"",IF(D100="","", "b. "&amp;D100)&amp;IF(F100="","","  d. "&amp;F100)))</x:f>
      </x:c>
      <x:c r="O100" s="5" t="str">
        <x:f>IF(A100="","",IF(COUNTIFS($A$6:$A$505,A100)&lt;&gt;1,"Duplicate person ID",IF(I100="","",IF(COUNTIFS('Families'!$A$6:$A$305,I100)&lt;&gt;1,"Check chosen family",IF(COUNTIFS('Parent links'!$A$6:$A$755,A100,'Parent links'!$B$6:$B$755,I100,'Parent links'!$C$6:$C$755,J100)&lt;&gt;1,"Check chosen parent link","")))))</x:f>
      </x:c>
    </x:row>
    <x:row r="101" ht="25" customHeight="1">
      <x:c r="A101" s="10"/>
      <x:c r="B101" s="10"/>
      <x:c r="C101" s="10"/>
      <x:c r="D101" s="11"/>
      <x:c r="E101" s="11"/>
      <x:c r="F101" s="11"/>
      <x:c r="G101" s="11"/>
      <x:c r="H101" s="10"/>
      <x:c r="I101" s="10"/>
      <x:c r="J101" s="10"/>
      <x:c r="K101" s="10"/>
      <x:c r="L101" s="10"/>
      <x:c r="M101" s="5" t="str">
        <x:f>IF(A101="","",IF(COUNTIFS($A$6:$A$505,A101)&lt;&gt;1,"[Duplicate ID]",IF(AND('Start'!$D$6&lt;&gt;"No",H101&lt;&gt;"Deceased"),"Private person",IF(TRIM(B101&amp;" "&amp;C101)="","[Name unknown]",TRIM(B101&amp;" "&amp;C101)))))</x:f>
      </x:c>
      <x:c r="N101" s="5" t="str">
        <x:f>IF(A101="","",IF(AND('Start'!$D$6&lt;&gt;"No",H101&lt;&gt;"Deceased"),"",IF(D101="","", "b. "&amp;D101)&amp;IF(F101="","","  d. "&amp;F101)))</x:f>
      </x:c>
      <x:c r="O101" s="5" t="str">
        <x:f>IF(A101="","",IF(COUNTIFS($A$6:$A$505,A101)&lt;&gt;1,"Duplicate person ID",IF(I101="","",IF(COUNTIFS('Families'!$A$6:$A$305,I101)&lt;&gt;1,"Check chosen family",IF(COUNTIFS('Parent links'!$A$6:$A$755,A101,'Parent links'!$B$6:$B$755,I101,'Parent links'!$C$6:$C$755,J101)&lt;&gt;1,"Check chosen parent link","")))))</x:f>
      </x:c>
    </x:row>
    <x:row r="102" ht="25" customHeight="1">
      <x:c r="A102" s="10"/>
      <x:c r="B102" s="10"/>
      <x:c r="C102" s="10"/>
      <x:c r="D102" s="11"/>
      <x:c r="E102" s="11"/>
      <x:c r="F102" s="11"/>
      <x:c r="G102" s="11"/>
      <x:c r="H102" s="10"/>
      <x:c r="I102" s="10"/>
      <x:c r="J102" s="10"/>
      <x:c r="K102" s="10"/>
      <x:c r="L102" s="10"/>
      <x:c r="M102" s="5" t="str">
        <x:f>IF(A102="","",IF(COUNTIFS($A$6:$A$505,A102)&lt;&gt;1,"[Duplicate ID]",IF(AND('Start'!$D$6&lt;&gt;"No",H102&lt;&gt;"Deceased"),"Private person",IF(TRIM(B102&amp;" "&amp;C102)="","[Name unknown]",TRIM(B102&amp;" "&amp;C102)))))</x:f>
      </x:c>
      <x:c r="N102" s="5" t="str">
        <x:f>IF(A102="","",IF(AND('Start'!$D$6&lt;&gt;"No",H102&lt;&gt;"Deceased"),"",IF(D102="","", "b. "&amp;D102)&amp;IF(F102="","","  d. "&amp;F102)))</x:f>
      </x:c>
      <x:c r="O102" s="5" t="str">
        <x:f>IF(A102="","",IF(COUNTIFS($A$6:$A$505,A102)&lt;&gt;1,"Duplicate person ID",IF(I102="","",IF(COUNTIFS('Families'!$A$6:$A$305,I102)&lt;&gt;1,"Check chosen family",IF(COUNTIFS('Parent links'!$A$6:$A$755,A102,'Parent links'!$B$6:$B$755,I102,'Parent links'!$C$6:$C$755,J102)&lt;&gt;1,"Check chosen parent link","")))))</x:f>
      </x:c>
    </x:row>
    <x:row r="103" ht="25" customHeight="1">
      <x:c r="A103" s="10"/>
      <x:c r="B103" s="10"/>
      <x:c r="C103" s="10"/>
      <x:c r="D103" s="11"/>
      <x:c r="E103" s="11"/>
      <x:c r="F103" s="11"/>
      <x:c r="G103" s="11"/>
      <x:c r="H103" s="10"/>
      <x:c r="I103" s="10"/>
      <x:c r="J103" s="10"/>
      <x:c r="K103" s="10"/>
      <x:c r="L103" s="10"/>
      <x:c r="M103" s="5" t="str">
        <x:f>IF(A103="","",IF(COUNTIFS($A$6:$A$505,A103)&lt;&gt;1,"[Duplicate ID]",IF(AND('Start'!$D$6&lt;&gt;"No",H103&lt;&gt;"Deceased"),"Private person",IF(TRIM(B103&amp;" "&amp;C103)="","[Name unknown]",TRIM(B103&amp;" "&amp;C103)))))</x:f>
      </x:c>
      <x:c r="N103" s="5" t="str">
        <x:f>IF(A103="","",IF(AND('Start'!$D$6&lt;&gt;"No",H103&lt;&gt;"Deceased"),"",IF(D103="","", "b. "&amp;D103)&amp;IF(F103="","","  d. "&amp;F103)))</x:f>
      </x:c>
      <x:c r="O103" s="5" t="str">
        <x:f>IF(A103="","",IF(COUNTIFS($A$6:$A$505,A103)&lt;&gt;1,"Duplicate person ID",IF(I103="","",IF(COUNTIFS('Families'!$A$6:$A$305,I103)&lt;&gt;1,"Check chosen family",IF(COUNTIFS('Parent links'!$A$6:$A$755,A103,'Parent links'!$B$6:$B$755,I103,'Parent links'!$C$6:$C$755,J103)&lt;&gt;1,"Check chosen parent link","")))))</x:f>
      </x:c>
    </x:row>
    <x:row r="104" ht="25" customHeight="1">
      <x:c r="A104" s="10"/>
      <x:c r="B104" s="10"/>
      <x:c r="C104" s="10"/>
      <x:c r="D104" s="11"/>
      <x:c r="E104" s="11"/>
      <x:c r="F104" s="11"/>
      <x:c r="G104" s="11"/>
      <x:c r="H104" s="10"/>
      <x:c r="I104" s="10"/>
      <x:c r="J104" s="10"/>
      <x:c r="K104" s="10"/>
      <x:c r="L104" s="10"/>
      <x:c r="M104" s="5" t="str">
        <x:f>IF(A104="","",IF(COUNTIFS($A$6:$A$505,A104)&lt;&gt;1,"[Duplicate ID]",IF(AND('Start'!$D$6&lt;&gt;"No",H104&lt;&gt;"Deceased"),"Private person",IF(TRIM(B104&amp;" "&amp;C104)="","[Name unknown]",TRIM(B104&amp;" "&amp;C104)))))</x:f>
      </x:c>
      <x:c r="N104" s="5" t="str">
        <x:f>IF(A104="","",IF(AND('Start'!$D$6&lt;&gt;"No",H104&lt;&gt;"Deceased"),"",IF(D104="","", "b. "&amp;D104)&amp;IF(F104="","","  d. "&amp;F104)))</x:f>
      </x:c>
      <x:c r="O104" s="5" t="str">
        <x:f>IF(A104="","",IF(COUNTIFS($A$6:$A$505,A104)&lt;&gt;1,"Duplicate person ID",IF(I104="","",IF(COUNTIFS('Families'!$A$6:$A$305,I104)&lt;&gt;1,"Check chosen family",IF(COUNTIFS('Parent links'!$A$6:$A$755,A104,'Parent links'!$B$6:$B$755,I104,'Parent links'!$C$6:$C$755,J104)&lt;&gt;1,"Check chosen parent link","")))))</x:f>
      </x:c>
    </x:row>
    <x:row r="105" ht="25" customHeight="1">
      <x:c r="A105" s="10"/>
      <x:c r="B105" s="10"/>
      <x:c r="C105" s="10"/>
      <x:c r="D105" s="11"/>
      <x:c r="E105" s="11"/>
      <x:c r="F105" s="11"/>
      <x:c r="G105" s="11"/>
      <x:c r="H105" s="10"/>
      <x:c r="I105" s="10"/>
      <x:c r="J105" s="10"/>
      <x:c r="K105" s="10"/>
      <x:c r="L105" s="10"/>
      <x:c r="M105" s="5" t="str">
        <x:f>IF(A105="","",IF(COUNTIFS($A$6:$A$505,A105)&lt;&gt;1,"[Duplicate ID]",IF(AND('Start'!$D$6&lt;&gt;"No",H105&lt;&gt;"Deceased"),"Private person",IF(TRIM(B105&amp;" "&amp;C105)="","[Name unknown]",TRIM(B105&amp;" "&amp;C105)))))</x:f>
      </x:c>
      <x:c r="N105" s="5" t="str">
        <x:f>IF(A105="","",IF(AND('Start'!$D$6&lt;&gt;"No",H105&lt;&gt;"Deceased"),"",IF(D105="","", "b. "&amp;D105)&amp;IF(F105="","","  d. "&amp;F105)))</x:f>
      </x:c>
      <x:c r="O105" s="5" t="str">
        <x:f>IF(A105="","",IF(COUNTIFS($A$6:$A$505,A105)&lt;&gt;1,"Duplicate person ID",IF(I105="","",IF(COUNTIFS('Families'!$A$6:$A$305,I105)&lt;&gt;1,"Check chosen family",IF(COUNTIFS('Parent links'!$A$6:$A$755,A105,'Parent links'!$B$6:$B$755,I105,'Parent links'!$C$6:$C$755,J105)&lt;&gt;1,"Check chosen parent link","")))))</x:f>
      </x:c>
    </x:row>
    <x:row r="106" ht="25" customHeight="1">
      <x:c r="A106" s="10"/>
      <x:c r="B106" s="10"/>
      <x:c r="C106" s="10"/>
      <x:c r="D106" s="11"/>
      <x:c r="E106" s="11"/>
      <x:c r="F106" s="11"/>
      <x:c r="G106" s="11"/>
      <x:c r="H106" s="10"/>
      <x:c r="I106" s="10"/>
      <x:c r="J106" s="10"/>
      <x:c r="K106" s="10"/>
      <x:c r="L106" s="10"/>
      <x:c r="M106" s="5" t="str">
        <x:f>IF(A106="","",IF(COUNTIFS($A$6:$A$505,A106)&lt;&gt;1,"[Duplicate ID]",IF(AND('Start'!$D$6&lt;&gt;"No",H106&lt;&gt;"Deceased"),"Private person",IF(TRIM(B106&amp;" "&amp;C106)="","[Name unknown]",TRIM(B106&amp;" "&amp;C106)))))</x:f>
      </x:c>
      <x:c r="N106" s="5" t="str">
        <x:f>IF(A106="","",IF(AND('Start'!$D$6&lt;&gt;"No",H106&lt;&gt;"Deceased"),"",IF(D106="","", "b. "&amp;D106)&amp;IF(F106="","","  d. "&amp;F106)))</x:f>
      </x:c>
      <x:c r="O106" s="5" t="str">
        <x:f>IF(A106="","",IF(COUNTIFS($A$6:$A$505,A106)&lt;&gt;1,"Duplicate person ID",IF(I106="","",IF(COUNTIFS('Families'!$A$6:$A$305,I106)&lt;&gt;1,"Check chosen family",IF(COUNTIFS('Parent links'!$A$6:$A$755,A106,'Parent links'!$B$6:$B$755,I106,'Parent links'!$C$6:$C$755,J106)&lt;&gt;1,"Check chosen parent link","")))))</x:f>
      </x:c>
    </x:row>
    <x:row r="107" ht="25" customHeight="1">
      <x:c r="A107" s="10"/>
      <x:c r="B107" s="10"/>
      <x:c r="C107" s="10"/>
      <x:c r="D107" s="11"/>
      <x:c r="E107" s="11"/>
      <x:c r="F107" s="11"/>
      <x:c r="G107" s="11"/>
      <x:c r="H107" s="10"/>
      <x:c r="I107" s="10"/>
      <x:c r="J107" s="10"/>
      <x:c r="K107" s="10"/>
      <x:c r="L107" s="10"/>
      <x:c r="M107" s="5" t="str">
        <x:f>IF(A107="","",IF(COUNTIFS($A$6:$A$505,A107)&lt;&gt;1,"[Duplicate ID]",IF(AND('Start'!$D$6&lt;&gt;"No",H107&lt;&gt;"Deceased"),"Private person",IF(TRIM(B107&amp;" "&amp;C107)="","[Name unknown]",TRIM(B107&amp;" "&amp;C107)))))</x:f>
      </x:c>
      <x:c r="N107" s="5" t="str">
        <x:f>IF(A107="","",IF(AND('Start'!$D$6&lt;&gt;"No",H107&lt;&gt;"Deceased"),"",IF(D107="","", "b. "&amp;D107)&amp;IF(F107="","","  d. "&amp;F107)))</x:f>
      </x:c>
      <x:c r="O107" s="5" t="str">
        <x:f>IF(A107="","",IF(COUNTIFS($A$6:$A$505,A107)&lt;&gt;1,"Duplicate person ID",IF(I107="","",IF(COUNTIFS('Families'!$A$6:$A$305,I107)&lt;&gt;1,"Check chosen family",IF(COUNTIFS('Parent links'!$A$6:$A$755,A107,'Parent links'!$B$6:$B$755,I107,'Parent links'!$C$6:$C$755,J107)&lt;&gt;1,"Check chosen parent link","")))))</x:f>
      </x:c>
    </x:row>
    <x:row r="108" ht="25" customHeight="1">
      <x:c r="A108" s="10"/>
      <x:c r="B108" s="10"/>
      <x:c r="C108" s="10"/>
      <x:c r="D108" s="11"/>
      <x:c r="E108" s="11"/>
      <x:c r="F108" s="11"/>
      <x:c r="G108" s="11"/>
      <x:c r="H108" s="10"/>
      <x:c r="I108" s="10"/>
      <x:c r="J108" s="10"/>
      <x:c r="K108" s="10"/>
      <x:c r="L108" s="10"/>
      <x:c r="M108" s="5" t="str">
        <x:f>IF(A108="","",IF(COUNTIFS($A$6:$A$505,A108)&lt;&gt;1,"[Duplicate ID]",IF(AND('Start'!$D$6&lt;&gt;"No",H108&lt;&gt;"Deceased"),"Private person",IF(TRIM(B108&amp;" "&amp;C108)="","[Name unknown]",TRIM(B108&amp;" "&amp;C108)))))</x:f>
      </x:c>
      <x:c r="N108" s="5" t="str">
        <x:f>IF(A108="","",IF(AND('Start'!$D$6&lt;&gt;"No",H108&lt;&gt;"Deceased"),"",IF(D108="","", "b. "&amp;D108)&amp;IF(F108="","","  d. "&amp;F108)))</x:f>
      </x:c>
      <x:c r="O108" s="5" t="str">
        <x:f>IF(A108="","",IF(COUNTIFS($A$6:$A$505,A108)&lt;&gt;1,"Duplicate person ID",IF(I108="","",IF(COUNTIFS('Families'!$A$6:$A$305,I108)&lt;&gt;1,"Check chosen family",IF(COUNTIFS('Parent links'!$A$6:$A$755,A108,'Parent links'!$B$6:$B$755,I108,'Parent links'!$C$6:$C$755,J108)&lt;&gt;1,"Check chosen parent link","")))))</x:f>
      </x:c>
    </x:row>
    <x:row r="109" ht="25" customHeight="1">
      <x:c r="A109" s="10"/>
      <x:c r="B109" s="10"/>
      <x:c r="C109" s="10"/>
      <x:c r="D109" s="11"/>
      <x:c r="E109" s="11"/>
      <x:c r="F109" s="11"/>
      <x:c r="G109" s="11"/>
      <x:c r="H109" s="10"/>
      <x:c r="I109" s="10"/>
      <x:c r="J109" s="10"/>
      <x:c r="K109" s="10"/>
      <x:c r="L109" s="10"/>
      <x:c r="M109" s="5" t="str">
        <x:f>IF(A109="","",IF(COUNTIFS($A$6:$A$505,A109)&lt;&gt;1,"[Duplicate ID]",IF(AND('Start'!$D$6&lt;&gt;"No",H109&lt;&gt;"Deceased"),"Private person",IF(TRIM(B109&amp;" "&amp;C109)="","[Name unknown]",TRIM(B109&amp;" "&amp;C109)))))</x:f>
      </x:c>
      <x:c r="N109" s="5" t="str">
        <x:f>IF(A109="","",IF(AND('Start'!$D$6&lt;&gt;"No",H109&lt;&gt;"Deceased"),"",IF(D109="","", "b. "&amp;D109)&amp;IF(F109="","","  d. "&amp;F109)))</x:f>
      </x:c>
      <x:c r="O109" s="5" t="str">
        <x:f>IF(A109="","",IF(COUNTIFS($A$6:$A$505,A109)&lt;&gt;1,"Duplicate person ID",IF(I109="","",IF(COUNTIFS('Families'!$A$6:$A$305,I109)&lt;&gt;1,"Check chosen family",IF(COUNTIFS('Parent links'!$A$6:$A$755,A109,'Parent links'!$B$6:$B$755,I109,'Parent links'!$C$6:$C$755,J109)&lt;&gt;1,"Check chosen parent link","")))))</x:f>
      </x:c>
    </x:row>
    <x:row r="110" ht="25" customHeight="1">
      <x:c r="A110" s="10"/>
      <x:c r="B110" s="10"/>
      <x:c r="C110" s="10"/>
      <x:c r="D110" s="11"/>
      <x:c r="E110" s="11"/>
      <x:c r="F110" s="11"/>
      <x:c r="G110" s="11"/>
      <x:c r="H110" s="10"/>
      <x:c r="I110" s="10"/>
      <x:c r="J110" s="10"/>
      <x:c r="K110" s="10"/>
      <x:c r="L110" s="10"/>
      <x:c r="M110" s="5" t="str">
        <x:f>IF(A110="","",IF(COUNTIFS($A$6:$A$505,A110)&lt;&gt;1,"[Duplicate ID]",IF(AND('Start'!$D$6&lt;&gt;"No",H110&lt;&gt;"Deceased"),"Private person",IF(TRIM(B110&amp;" "&amp;C110)="","[Name unknown]",TRIM(B110&amp;" "&amp;C110)))))</x:f>
      </x:c>
      <x:c r="N110" s="5" t="str">
        <x:f>IF(A110="","",IF(AND('Start'!$D$6&lt;&gt;"No",H110&lt;&gt;"Deceased"),"",IF(D110="","", "b. "&amp;D110)&amp;IF(F110="","","  d. "&amp;F110)))</x:f>
      </x:c>
      <x:c r="O110" s="5" t="str">
        <x:f>IF(A110="","",IF(COUNTIFS($A$6:$A$505,A110)&lt;&gt;1,"Duplicate person ID",IF(I110="","",IF(COUNTIFS('Families'!$A$6:$A$305,I110)&lt;&gt;1,"Check chosen family",IF(COUNTIFS('Parent links'!$A$6:$A$755,A110,'Parent links'!$B$6:$B$755,I110,'Parent links'!$C$6:$C$755,J110)&lt;&gt;1,"Check chosen parent link","")))))</x:f>
      </x:c>
    </x:row>
    <x:row r="111" ht="25" customHeight="1">
      <x:c r="A111" s="10"/>
      <x:c r="B111" s="10"/>
      <x:c r="C111" s="10"/>
      <x:c r="D111" s="11"/>
      <x:c r="E111" s="11"/>
      <x:c r="F111" s="11"/>
      <x:c r="G111" s="11"/>
      <x:c r="H111" s="10"/>
      <x:c r="I111" s="10"/>
      <x:c r="J111" s="10"/>
      <x:c r="K111" s="10"/>
      <x:c r="L111" s="10"/>
      <x:c r="M111" s="5" t="str">
        <x:f>IF(A111="","",IF(COUNTIFS($A$6:$A$505,A111)&lt;&gt;1,"[Duplicate ID]",IF(AND('Start'!$D$6&lt;&gt;"No",H111&lt;&gt;"Deceased"),"Private person",IF(TRIM(B111&amp;" "&amp;C111)="","[Name unknown]",TRIM(B111&amp;" "&amp;C111)))))</x:f>
      </x:c>
      <x:c r="N111" s="5" t="str">
        <x:f>IF(A111="","",IF(AND('Start'!$D$6&lt;&gt;"No",H111&lt;&gt;"Deceased"),"",IF(D111="","", "b. "&amp;D111)&amp;IF(F111="","","  d. "&amp;F111)))</x:f>
      </x:c>
      <x:c r="O111" s="5" t="str">
        <x:f>IF(A111="","",IF(COUNTIFS($A$6:$A$505,A111)&lt;&gt;1,"Duplicate person ID",IF(I111="","",IF(COUNTIFS('Families'!$A$6:$A$305,I111)&lt;&gt;1,"Check chosen family",IF(COUNTIFS('Parent links'!$A$6:$A$755,A111,'Parent links'!$B$6:$B$755,I111,'Parent links'!$C$6:$C$755,J111)&lt;&gt;1,"Check chosen parent link","")))))</x:f>
      </x:c>
    </x:row>
    <x:row r="112" ht="25" customHeight="1">
      <x:c r="A112" s="10"/>
      <x:c r="B112" s="10"/>
      <x:c r="C112" s="10"/>
      <x:c r="D112" s="11"/>
      <x:c r="E112" s="11"/>
      <x:c r="F112" s="11"/>
      <x:c r="G112" s="11"/>
      <x:c r="H112" s="10"/>
      <x:c r="I112" s="10"/>
      <x:c r="J112" s="10"/>
      <x:c r="K112" s="10"/>
      <x:c r="L112" s="10"/>
      <x:c r="M112" s="5" t="str">
        <x:f>IF(A112="","",IF(COUNTIFS($A$6:$A$505,A112)&lt;&gt;1,"[Duplicate ID]",IF(AND('Start'!$D$6&lt;&gt;"No",H112&lt;&gt;"Deceased"),"Private person",IF(TRIM(B112&amp;" "&amp;C112)="","[Name unknown]",TRIM(B112&amp;" "&amp;C112)))))</x:f>
      </x:c>
      <x:c r="N112" s="5" t="str">
        <x:f>IF(A112="","",IF(AND('Start'!$D$6&lt;&gt;"No",H112&lt;&gt;"Deceased"),"",IF(D112="","", "b. "&amp;D112)&amp;IF(F112="","","  d. "&amp;F112)))</x:f>
      </x:c>
      <x:c r="O112" s="5" t="str">
        <x:f>IF(A112="","",IF(COUNTIFS($A$6:$A$505,A112)&lt;&gt;1,"Duplicate person ID",IF(I112="","",IF(COUNTIFS('Families'!$A$6:$A$305,I112)&lt;&gt;1,"Check chosen family",IF(COUNTIFS('Parent links'!$A$6:$A$755,A112,'Parent links'!$B$6:$B$755,I112,'Parent links'!$C$6:$C$755,J112)&lt;&gt;1,"Check chosen parent link","")))))</x:f>
      </x:c>
    </x:row>
    <x:row r="113" ht="25" customHeight="1">
      <x:c r="A113" s="10"/>
      <x:c r="B113" s="10"/>
      <x:c r="C113" s="10"/>
      <x:c r="D113" s="11"/>
      <x:c r="E113" s="11"/>
      <x:c r="F113" s="11"/>
      <x:c r="G113" s="11"/>
      <x:c r="H113" s="10"/>
      <x:c r="I113" s="10"/>
      <x:c r="J113" s="10"/>
      <x:c r="K113" s="10"/>
      <x:c r="L113" s="10"/>
      <x:c r="M113" s="5" t="str">
        <x:f>IF(A113="","",IF(COUNTIFS($A$6:$A$505,A113)&lt;&gt;1,"[Duplicate ID]",IF(AND('Start'!$D$6&lt;&gt;"No",H113&lt;&gt;"Deceased"),"Private person",IF(TRIM(B113&amp;" "&amp;C113)="","[Name unknown]",TRIM(B113&amp;" "&amp;C113)))))</x:f>
      </x:c>
      <x:c r="N113" s="5" t="str">
        <x:f>IF(A113="","",IF(AND('Start'!$D$6&lt;&gt;"No",H113&lt;&gt;"Deceased"),"",IF(D113="","", "b. "&amp;D113)&amp;IF(F113="","","  d. "&amp;F113)))</x:f>
      </x:c>
      <x:c r="O113" s="5" t="str">
        <x:f>IF(A113="","",IF(COUNTIFS($A$6:$A$505,A113)&lt;&gt;1,"Duplicate person ID",IF(I113="","",IF(COUNTIFS('Families'!$A$6:$A$305,I113)&lt;&gt;1,"Check chosen family",IF(COUNTIFS('Parent links'!$A$6:$A$755,A113,'Parent links'!$B$6:$B$755,I113,'Parent links'!$C$6:$C$755,J113)&lt;&gt;1,"Check chosen parent link","")))))</x:f>
      </x:c>
    </x:row>
    <x:row r="114" ht="25" customHeight="1">
      <x:c r="A114" s="10"/>
      <x:c r="B114" s="10"/>
      <x:c r="C114" s="10"/>
      <x:c r="D114" s="11"/>
      <x:c r="E114" s="11"/>
      <x:c r="F114" s="11"/>
      <x:c r="G114" s="11"/>
      <x:c r="H114" s="10"/>
      <x:c r="I114" s="10"/>
      <x:c r="J114" s="10"/>
      <x:c r="K114" s="10"/>
      <x:c r="L114" s="10"/>
      <x:c r="M114" s="5" t="str">
        <x:f>IF(A114="","",IF(COUNTIFS($A$6:$A$505,A114)&lt;&gt;1,"[Duplicate ID]",IF(AND('Start'!$D$6&lt;&gt;"No",H114&lt;&gt;"Deceased"),"Private person",IF(TRIM(B114&amp;" "&amp;C114)="","[Name unknown]",TRIM(B114&amp;" "&amp;C114)))))</x:f>
      </x:c>
      <x:c r="N114" s="5" t="str">
        <x:f>IF(A114="","",IF(AND('Start'!$D$6&lt;&gt;"No",H114&lt;&gt;"Deceased"),"",IF(D114="","", "b. "&amp;D114)&amp;IF(F114="","","  d. "&amp;F114)))</x:f>
      </x:c>
      <x:c r="O114" s="5" t="str">
        <x:f>IF(A114="","",IF(COUNTIFS($A$6:$A$505,A114)&lt;&gt;1,"Duplicate person ID",IF(I114="","",IF(COUNTIFS('Families'!$A$6:$A$305,I114)&lt;&gt;1,"Check chosen family",IF(COUNTIFS('Parent links'!$A$6:$A$755,A114,'Parent links'!$B$6:$B$755,I114,'Parent links'!$C$6:$C$755,J114)&lt;&gt;1,"Check chosen parent link","")))))</x:f>
      </x:c>
    </x:row>
    <x:row r="115" ht="25" customHeight="1">
      <x:c r="A115" s="10"/>
      <x:c r="B115" s="10"/>
      <x:c r="C115" s="10"/>
      <x:c r="D115" s="11"/>
      <x:c r="E115" s="11"/>
      <x:c r="F115" s="11"/>
      <x:c r="G115" s="11"/>
      <x:c r="H115" s="10"/>
      <x:c r="I115" s="10"/>
      <x:c r="J115" s="10"/>
      <x:c r="K115" s="10"/>
      <x:c r="L115" s="10"/>
      <x:c r="M115" s="5" t="str">
        <x:f>IF(A115="","",IF(COUNTIFS($A$6:$A$505,A115)&lt;&gt;1,"[Duplicate ID]",IF(AND('Start'!$D$6&lt;&gt;"No",H115&lt;&gt;"Deceased"),"Private person",IF(TRIM(B115&amp;" "&amp;C115)="","[Name unknown]",TRIM(B115&amp;" "&amp;C115)))))</x:f>
      </x:c>
      <x:c r="N115" s="5" t="str">
        <x:f>IF(A115="","",IF(AND('Start'!$D$6&lt;&gt;"No",H115&lt;&gt;"Deceased"),"",IF(D115="","", "b. "&amp;D115)&amp;IF(F115="","","  d. "&amp;F115)))</x:f>
      </x:c>
      <x:c r="O115" s="5" t="str">
        <x:f>IF(A115="","",IF(COUNTIFS($A$6:$A$505,A115)&lt;&gt;1,"Duplicate person ID",IF(I115="","",IF(COUNTIFS('Families'!$A$6:$A$305,I115)&lt;&gt;1,"Check chosen family",IF(COUNTIFS('Parent links'!$A$6:$A$755,A115,'Parent links'!$B$6:$B$755,I115,'Parent links'!$C$6:$C$755,J115)&lt;&gt;1,"Check chosen parent link","")))))</x:f>
      </x:c>
    </x:row>
    <x:row r="116" ht="25" customHeight="1">
      <x:c r="A116" s="10"/>
      <x:c r="B116" s="10"/>
      <x:c r="C116" s="10"/>
      <x:c r="D116" s="11"/>
      <x:c r="E116" s="11"/>
      <x:c r="F116" s="11"/>
      <x:c r="G116" s="11"/>
      <x:c r="H116" s="10"/>
      <x:c r="I116" s="10"/>
      <x:c r="J116" s="10"/>
      <x:c r="K116" s="10"/>
      <x:c r="L116" s="10"/>
      <x:c r="M116" s="5" t="str">
        <x:f>IF(A116="","",IF(COUNTIFS($A$6:$A$505,A116)&lt;&gt;1,"[Duplicate ID]",IF(AND('Start'!$D$6&lt;&gt;"No",H116&lt;&gt;"Deceased"),"Private person",IF(TRIM(B116&amp;" "&amp;C116)="","[Name unknown]",TRIM(B116&amp;" "&amp;C116)))))</x:f>
      </x:c>
      <x:c r="N116" s="5" t="str">
        <x:f>IF(A116="","",IF(AND('Start'!$D$6&lt;&gt;"No",H116&lt;&gt;"Deceased"),"",IF(D116="","", "b. "&amp;D116)&amp;IF(F116="","","  d. "&amp;F116)))</x:f>
      </x:c>
      <x:c r="O116" s="5" t="str">
        <x:f>IF(A116="","",IF(COUNTIFS($A$6:$A$505,A116)&lt;&gt;1,"Duplicate person ID",IF(I116="","",IF(COUNTIFS('Families'!$A$6:$A$305,I116)&lt;&gt;1,"Check chosen family",IF(COUNTIFS('Parent links'!$A$6:$A$755,A116,'Parent links'!$B$6:$B$755,I116,'Parent links'!$C$6:$C$755,J116)&lt;&gt;1,"Check chosen parent link","")))))</x:f>
      </x:c>
    </x:row>
    <x:row r="117" ht="25" customHeight="1">
      <x:c r="A117" s="10"/>
      <x:c r="B117" s="10"/>
      <x:c r="C117" s="10"/>
      <x:c r="D117" s="11"/>
      <x:c r="E117" s="11"/>
      <x:c r="F117" s="11"/>
      <x:c r="G117" s="11"/>
      <x:c r="H117" s="10"/>
      <x:c r="I117" s="10"/>
      <x:c r="J117" s="10"/>
      <x:c r="K117" s="10"/>
      <x:c r="L117" s="10"/>
      <x:c r="M117" s="5" t="str">
        <x:f>IF(A117="","",IF(COUNTIFS($A$6:$A$505,A117)&lt;&gt;1,"[Duplicate ID]",IF(AND('Start'!$D$6&lt;&gt;"No",H117&lt;&gt;"Deceased"),"Private person",IF(TRIM(B117&amp;" "&amp;C117)="","[Name unknown]",TRIM(B117&amp;" "&amp;C117)))))</x:f>
      </x:c>
      <x:c r="N117" s="5" t="str">
        <x:f>IF(A117="","",IF(AND('Start'!$D$6&lt;&gt;"No",H117&lt;&gt;"Deceased"),"",IF(D117="","", "b. "&amp;D117)&amp;IF(F117="","","  d. "&amp;F117)))</x:f>
      </x:c>
      <x:c r="O117" s="5" t="str">
        <x:f>IF(A117="","",IF(COUNTIFS($A$6:$A$505,A117)&lt;&gt;1,"Duplicate person ID",IF(I117="","",IF(COUNTIFS('Families'!$A$6:$A$305,I117)&lt;&gt;1,"Check chosen family",IF(COUNTIFS('Parent links'!$A$6:$A$755,A117,'Parent links'!$B$6:$B$755,I117,'Parent links'!$C$6:$C$755,J117)&lt;&gt;1,"Check chosen parent link","")))))</x:f>
      </x:c>
    </x:row>
    <x:row r="118" ht="25" customHeight="1">
      <x:c r="A118" s="10"/>
      <x:c r="B118" s="10"/>
      <x:c r="C118" s="10"/>
      <x:c r="D118" s="11"/>
      <x:c r="E118" s="11"/>
      <x:c r="F118" s="11"/>
      <x:c r="G118" s="11"/>
      <x:c r="H118" s="10"/>
      <x:c r="I118" s="10"/>
      <x:c r="J118" s="10"/>
      <x:c r="K118" s="10"/>
      <x:c r="L118" s="10"/>
      <x:c r="M118" s="5" t="str">
        <x:f>IF(A118="","",IF(COUNTIFS($A$6:$A$505,A118)&lt;&gt;1,"[Duplicate ID]",IF(AND('Start'!$D$6&lt;&gt;"No",H118&lt;&gt;"Deceased"),"Private person",IF(TRIM(B118&amp;" "&amp;C118)="","[Name unknown]",TRIM(B118&amp;" "&amp;C118)))))</x:f>
      </x:c>
      <x:c r="N118" s="5" t="str">
        <x:f>IF(A118="","",IF(AND('Start'!$D$6&lt;&gt;"No",H118&lt;&gt;"Deceased"),"",IF(D118="","", "b. "&amp;D118)&amp;IF(F118="","","  d. "&amp;F118)))</x:f>
      </x:c>
      <x:c r="O118" s="5" t="str">
        <x:f>IF(A118="","",IF(COUNTIFS($A$6:$A$505,A118)&lt;&gt;1,"Duplicate person ID",IF(I118="","",IF(COUNTIFS('Families'!$A$6:$A$305,I118)&lt;&gt;1,"Check chosen family",IF(COUNTIFS('Parent links'!$A$6:$A$755,A118,'Parent links'!$B$6:$B$755,I118,'Parent links'!$C$6:$C$755,J118)&lt;&gt;1,"Check chosen parent link","")))))</x:f>
      </x:c>
    </x:row>
    <x:row r="119" ht="25" customHeight="1">
      <x:c r="A119" s="10"/>
      <x:c r="B119" s="10"/>
      <x:c r="C119" s="10"/>
      <x:c r="D119" s="11"/>
      <x:c r="E119" s="11"/>
      <x:c r="F119" s="11"/>
      <x:c r="G119" s="11"/>
      <x:c r="H119" s="10"/>
      <x:c r="I119" s="10"/>
      <x:c r="J119" s="10"/>
      <x:c r="K119" s="10"/>
      <x:c r="L119" s="10"/>
      <x:c r="M119" s="5" t="str">
        <x:f>IF(A119="","",IF(COUNTIFS($A$6:$A$505,A119)&lt;&gt;1,"[Duplicate ID]",IF(AND('Start'!$D$6&lt;&gt;"No",H119&lt;&gt;"Deceased"),"Private person",IF(TRIM(B119&amp;" "&amp;C119)="","[Name unknown]",TRIM(B119&amp;" "&amp;C119)))))</x:f>
      </x:c>
      <x:c r="N119" s="5" t="str">
        <x:f>IF(A119="","",IF(AND('Start'!$D$6&lt;&gt;"No",H119&lt;&gt;"Deceased"),"",IF(D119="","", "b. "&amp;D119)&amp;IF(F119="","","  d. "&amp;F119)))</x:f>
      </x:c>
      <x:c r="O119" s="5" t="str">
        <x:f>IF(A119="","",IF(COUNTIFS($A$6:$A$505,A119)&lt;&gt;1,"Duplicate person ID",IF(I119="","",IF(COUNTIFS('Families'!$A$6:$A$305,I119)&lt;&gt;1,"Check chosen family",IF(COUNTIFS('Parent links'!$A$6:$A$755,A119,'Parent links'!$B$6:$B$755,I119,'Parent links'!$C$6:$C$755,J119)&lt;&gt;1,"Check chosen parent link","")))))</x:f>
      </x:c>
    </x:row>
    <x:row r="120" ht="25" customHeight="1">
      <x:c r="A120" s="10"/>
      <x:c r="B120" s="10"/>
      <x:c r="C120" s="10"/>
      <x:c r="D120" s="11"/>
      <x:c r="E120" s="11"/>
      <x:c r="F120" s="11"/>
      <x:c r="G120" s="11"/>
      <x:c r="H120" s="10"/>
      <x:c r="I120" s="10"/>
      <x:c r="J120" s="10"/>
      <x:c r="K120" s="10"/>
      <x:c r="L120" s="10"/>
      <x:c r="M120" s="5" t="str">
        <x:f>IF(A120="","",IF(COUNTIFS($A$6:$A$505,A120)&lt;&gt;1,"[Duplicate ID]",IF(AND('Start'!$D$6&lt;&gt;"No",H120&lt;&gt;"Deceased"),"Private person",IF(TRIM(B120&amp;" "&amp;C120)="","[Name unknown]",TRIM(B120&amp;" "&amp;C120)))))</x:f>
      </x:c>
      <x:c r="N120" s="5" t="str">
        <x:f>IF(A120="","",IF(AND('Start'!$D$6&lt;&gt;"No",H120&lt;&gt;"Deceased"),"",IF(D120="","", "b. "&amp;D120)&amp;IF(F120="","","  d. "&amp;F120)))</x:f>
      </x:c>
      <x:c r="O120" s="5" t="str">
        <x:f>IF(A120="","",IF(COUNTIFS($A$6:$A$505,A120)&lt;&gt;1,"Duplicate person ID",IF(I120="","",IF(COUNTIFS('Families'!$A$6:$A$305,I120)&lt;&gt;1,"Check chosen family",IF(COUNTIFS('Parent links'!$A$6:$A$755,A120,'Parent links'!$B$6:$B$755,I120,'Parent links'!$C$6:$C$755,J120)&lt;&gt;1,"Check chosen parent link","")))))</x:f>
      </x:c>
    </x:row>
    <x:row r="121" ht="25" customHeight="1">
      <x:c r="A121" s="10"/>
      <x:c r="B121" s="10"/>
      <x:c r="C121" s="10"/>
      <x:c r="D121" s="11"/>
      <x:c r="E121" s="11"/>
      <x:c r="F121" s="11"/>
      <x:c r="G121" s="11"/>
      <x:c r="H121" s="10"/>
      <x:c r="I121" s="10"/>
      <x:c r="J121" s="10"/>
      <x:c r="K121" s="10"/>
      <x:c r="L121" s="10"/>
      <x:c r="M121" s="5" t="str">
        <x:f>IF(A121="","",IF(COUNTIFS($A$6:$A$505,A121)&lt;&gt;1,"[Duplicate ID]",IF(AND('Start'!$D$6&lt;&gt;"No",H121&lt;&gt;"Deceased"),"Private person",IF(TRIM(B121&amp;" "&amp;C121)="","[Name unknown]",TRIM(B121&amp;" "&amp;C121)))))</x:f>
      </x:c>
      <x:c r="N121" s="5" t="str">
        <x:f>IF(A121="","",IF(AND('Start'!$D$6&lt;&gt;"No",H121&lt;&gt;"Deceased"),"",IF(D121="","", "b. "&amp;D121)&amp;IF(F121="","","  d. "&amp;F121)))</x:f>
      </x:c>
      <x:c r="O121" s="5" t="str">
        <x:f>IF(A121="","",IF(COUNTIFS($A$6:$A$505,A121)&lt;&gt;1,"Duplicate person ID",IF(I121="","",IF(COUNTIFS('Families'!$A$6:$A$305,I121)&lt;&gt;1,"Check chosen family",IF(COUNTIFS('Parent links'!$A$6:$A$755,A121,'Parent links'!$B$6:$B$755,I121,'Parent links'!$C$6:$C$755,J121)&lt;&gt;1,"Check chosen parent link","")))))</x:f>
      </x:c>
    </x:row>
    <x:row r="122" ht="25" customHeight="1">
      <x:c r="A122" s="10"/>
      <x:c r="B122" s="10"/>
      <x:c r="C122" s="10"/>
      <x:c r="D122" s="11"/>
      <x:c r="E122" s="11"/>
      <x:c r="F122" s="11"/>
      <x:c r="G122" s="11"/>
      <x:c r="H122" s="10"/>
      <x:c r="I122" s="10"/>
      <x:c r="J122" s="10"/>
      <x:c r="K122" s="10"/>
      <x:c r="L122" s="10"/>
      <x:c r="M122" s="5" t="str">
        <x:f>IF(A122="","",IF(COUNTIFS($A$6:$A$505,A122)&lt;&gt;1,"[Duplicate ID]",IF(AND('Start'!$D$6&lt;&gt;"No",H122&lt;&gt;"Deceased"),"Private person",IF(TRIM(B122&amp;" "&amp;C122)="","[Name unknown]",TRIM(B122&amp;" "&amp;C122)))))</x:f>
      </x:c>
      <x:c r="N122" s="5" t="str">
        <x:f>IF(A122="","",IF(AND('Start'!$D$6&lt;&gt;"No",H122&lt;&gt;"Deceased"),"",IF(D122="","", "b. "&amp;D122)&amp;IF(F122="","","  d. "&amp;F122)))</x:f>
      </x:c>
      <x:c r="O122" s="5" t="str">
        <x:f>IF(A122="","",IF(COUNTIFS($A$6:$A$505,A122)&lt;&gt;1,"Duplicate person ID",IF(I122="","",IF(COUNTIFS('Families'!$A$6:$A$305,I122)&lt;&gt;1,"Check chosen family",IF(COUNTIFS('Parent links'!$A$6:$A$755,A122,'Parent links'!$B$6:$B$755,I122,'Parent links'!$C$6:$C$755,J122)&lt;&gt;1,"Check chosen parent link","")))))</x:f>
      </x:c>
    </x:row>
    <x:row r="123" ht="25" customHeight="1">
      <x:c r="A123" s="10"/>
      <x:c r="B123" s="10"/>
      <x:c r="C123" s="10"/>
      <x:c r="D123" s="11"/>
      <x:c r="E123" s="11"/>
      <x:c r="F123" s="11"/>
      <x:c r="G123" s="11"/>
      <x:c r="H123" s="10"/>
      <x:c r="I123" s="10"/>
      <x:c r="J123" s="10"/>
      <x:c r="K123" s="10"/>
      <x:c r="L123" s="10"/>
      <x:c r="M123" s="5" t="str">
        <x:f>IF(A123="","",IF(COUNTIFS($A$6:$A$505,A123)&lt;&gt;1,"[Duplicate ID]",IF(AND('Start'!$D$6&lt;&gt;"No",H123&lt;&gt;"Deceased"),"Private person",IF(TRIM(B123&amp;" "&amp;C123)="","[Name unknown]",TRIM(B123&amp;" "&amp;C123)))))</x:f>
      </x:c>
      <x:c r="N123" s="5" t="str">
        <x:f>IF(A123="","",IF(AND('Start'!$D$6&lt;&gt;"No",H123&lt;&gt;"Deceased"),"",IF(D123="","", "b. "&amp;D123)&amp;IF(F123="","","  d. "&amp;F123)))</x:f>
      </x:c>
      <x:c r="O123" s="5" t="str">
        <x:f>IF(A123="","",IF(COUNTIFS($A$6:$A$505,A123)&lt;&gt;1,"Duplicate person ID",IF(I123="","",IF(COUNTIFS('Families'!$A$6:$A$305,I123)&lt;&gt;1,"Check chosen family",IF(COUNTIFS('Parent links'!$A$6:$A$755,A123,'Parent links'!$B$6:$B$755,I123,'Parent links'!$C$6:$C$755,J123)&lt;&gt;1,"Check chosen parent link","")))))</x:f>
      </x:c>
    </x:row>
    <x:row r="124" ht="25" customHeight="1">
      <x:c r="A124" s="10"/>
      <x:c r="B124" s="10"/>
      <x:c r="C124" s="10"/>
      <x:c r="D124" s="11"/>
      <x:c r="E124" s="11"/>
      <x:c r="F124" s="11"/>
      <x:c r="G124" s="11"/>
      <x:c r="H124" s="10"/>
      <x:c r="I124" s="10"/>
      <x:c r="J124" s="10"/>
      <x:c r="K124" s="10"/>
      <x:c r="L124" s="10"/>
      <x:c r="M124" s="5" t="str">
        <x:f>IF(A124="","",IF(COUNTIFS($A$6:$A$505,A124)&lt;&gt;1,"[Duplicate ID]",IF(AND('Start'!$D$6&lt;&gt;"No",H124&lt;&gt;"Deceased"),"Private person",IF(TRIM(B124&amp;" "&amp;C124)="","[Name unknown]",TRIM(B124&amp;" "&amp;C124)))))</x:f>
      </x:c>
      <x:c r="N124" s="5" t="str">
        <x:f>IF(A124="","",IF(AND('Start'!$D$6&lt;&gt;"No",H124&lt;&gt;"Deceased"),"",IF(D124="","", "b. "&amp;D124)&amp;IF(F124="","","  d. "&amp;F124)))</x:f>
      </x:c>
      <x:c r="O124" s="5" t="str">
        <x:f>IF(A124="","",IF(COUNTIFS($A$6:$A$505,A124)&lt;&gt;1,"Duplicate person ID",IF(I124="","",IF(COUNTIFS('Families'!$A$6:$A$305,I124)&lt;&gt;1,"Check chosen family",IF(COUNTIFS('Parent links'!$A$6:$A$755,A124,'Parent links'!$B$6:$B$755,I124,'Parent links'!$C$6:$C$755,J124)&lt;&gt;1,"Check chosen parent link","")))))</x:f>
      </x:c>
    </x:row>
    <x:row r="125" ht="25" customHeight="1">
      <x:c r="A125" s="10"/>
      <x:c r="B125" s="10"/>
      <x:c r="C125" s="10"/>
      <x:c r="D125" s="11"/>
      <x:c r="E125" s="11"/>
      <x:c r="F125" s="11"/>
      <x:c r="G125" s="11"/>
      <x:c r="H125" s="10"/>
      <x:c r="I125" s="10"/>
      <x:c r="J125" s="10"/>
      <x:c r="K125" s="10"/>
      <x:c r="L125" s="10"/>
      <x:c r="M125" s="5" t="str">
        <x:f>IF(A125="","",IF(COUNTIFS($A$6:$A$505,A125)&lt;&gt;1,"[Duplicate ID]",IF(AND('Start'!$D$6&lt;&gt;"No",H125&lt;&gt;"Deceased"),"Private person",IF(TRIM(B125&amp;" "&amp;C125)="","[Name unknown]",TRIM(B125&amp;" "&amp;C125)))))</x:f>
      </x:c>
      <x:c r="N125" s="5" t="str">
        <x:f>IF(A125="","",IF(AND('Start'!$D$6&lt;&gt;"No",H125&lt;&gt;"Deceased"),"",IF(D125="","", "b. "&amp;D125)&amp;IF(F125="","","  d. "&amp;F125)))</x:f>
      </x:c>
      <x:c r="O125" s="5" t="str">
        <x:f>IF(A125="","",IF(COUNTIFS($A$6:$A$505,A125)&lt;&gt;1,"Duplicate person ID",IF(I125="","",IF(COUNTIFS('Families'!$A$6:$A$305,I125)&lt;&gt;1,"Check chosen family",IF(COUNTIFS('Parent links'!$A$6:$A$755,A125,'Parent links'!$B$6:$B$755,I125,'Parent links'!$C$6:$C$755,J125)&lt;&gt;1,"Check chosen parent link","")))))</x:f>
      </x:c>
    </x:row>
    <x:row r="126" ht="25" customHeight="1">
      <x:c r="A126" s="10"/>
      <x:c r="B126" s="10"/>
      <x:c r="C126" s="10"/>
      <x:c r="D126" s="11"/>
      <x:c r="E126" s="11"/>
      <x:c r="F126" s="11"/>
      <x:c r="G126" s="11"/>
      <x:c r="H126" s="10"/>
      <x:c r="I126" s="10"/>
      <x:c r="J126" s="10"/>
      <x:c r="K126" s="10"/>
      <x:c r="L126" s="10"/>
      <x:c r="M126" s="5" t="str">
        <x:f>IF(A126="","",IF(COUNTIFS($A$6:$A$505,A126)&lt;&gt;1,"[Duplicate ID]",IF(AND('Start'!$D$6&lt;&gt;"No",H126&lt;&gt;"Deceased"),"Private person",IF(TRIM(B126&amp;" "&amp;C126)="","[Name unknown]",TRIM(B126&amp;" "&amp;C126)))))</x:f>
      </x:c>
      <x:c r="N126" s="5" t="str">
        <x:f>IF(A126="","",IF(AND('Start'!$D$6&lt;&gt;"No",H126&lt;&gt;"Deceased"),"",IF(D126="","", "b. "&amp;D126)&amp;IF(F126="","","  d. "&amp;F126)))</x:f>
      </x:c>
      <x:c r="O126" s="5" t="str">
        <x:f>IF(A126="","",IF(COUNTIFS($A$6:$A$505,A126)&lt;&gt;1,"Duplicate person ID",IF(I126="","",IF(COUNTIFS('Families'!$A$6:$A$305,I126)&lt;&gt;1,"Check chosen family",IF(COUNTIFS('Parent links'!$A$6:$A$755,A126,'Parent links'!$B$6:$B$755,I126,'Parent links'!$C$6:$C$755,J126)&lt;&gt;1,"Check chosen parent link","")))))</x:f>
      </x:c>
    </x:row>
    <x:row r="127" ht="25" customHeight="1">
      <x:c r="A127" s="10"/>
      <x:c r="B127" s="10"/>
      <x:c r="C127" s="10"/>
      <x:c r="D127" s="11"/>
      <x:c r="E127" s="11"/>
      <x:c r="F127" s="11"/>
      <x:c r="G127" s="11"/>
      <x:c r="H127" s="10"/>
      <x:c r="I127" s="10"/>
      <x:c r="J127" s="10"/>
      <x:c r="K127" s="10"/>
      <x:c r="L127" s="10"/>
      <x:c r="M127" s="5" t="str">
        <x:f>IF(A127="","",IF(COUNTIFS($A$6:$A$505,A127)&lt;&gt;1,"[Duplicate ID]",IF(AND('Start'!$D$6&lt;&gt;"No",H127&lt;&gt;"Deceased"),"Private person",IF(TRIM(B127&amp;" "&amp;C127)="","[Name unknown]",TRIM(B127&amp;" "&amp;C127)))))</x:f>
      </x:c>
      <x:c r="N127" s="5" t="str">
        <x:f>IF(A127="","",IF(AND('Start'!$D$6&lt;&gt;"No",H127&lt;&gt;"Deceased"),"",IF(D127="","", "b. "&amp;D127)&amp;IF(F127="","","  d. "&amp;F127)))</x:f>
      </x:c>
      <x:c r="O127" s="5" t="str">
        <x:f>IF(A127="","",IF(COUNTIFS($A$6:$A$505,A127)&lt;&gt;1,"Duplicate person ID",IF(I127="","",IF(COUNTIFS('Families'!$A$6:$A$305,I127)&lt;&gt;1,"Check chosen family",IF(COUNTIFS('Parent links'!$A$6:$A$755,A127,'Parent links'!$B$6:$B$755,I127,'Parent links'!$C$6:$C$755,J127)&lt;&gt;1,"Check chosen parent link","")))))</x:f>
      </x:c>
    </x:row>
    <x:row r="128" ht="25" customHeight="1">
      <x:c r="A128" s="10"/>
      <x:c r="B128" s="10"/>
      <x:c r="C128" s="10"/>
      <x:c r="D128" s="11"/>
      <x:c r="E128" s="11"/>
      <x:c r="F128" s="11"/>
      <x:c r="G128" s="11"/>
      <x:c r="H128" s="10"/>
      <x:c r="I128" s="10"/>
      <x:c r="J128" s="10"/>
      <x:c r="K128" s="10"/>
      <x:c r="L128" s="10"/>
      <x:c r="M128" s="5" t="str">
        <x:f>IF(A128="","",IF(COUNTIFS($A$6:$A$505,A128)&lt;&gt;1,"[Duplicate ID]",IF(AND('Start'!$D$6&lt;&gt;"No",H128&lt;&gt;"Deceased"),"Private person",IF(TRIM(B128&amp;" "&amp;C128)="","[Name unknown]",TRIM(B128&amp;" "&amp;C128)))))</x:f>
      </x:c>
      <x:c r="N128" s="5" t="str">
        <x:f>IF(A128="","",IF(AND('Start'!$D$6&lt;&gt;"No",H128&lt;&gt;"Deceased"),"",IF(D128="","", "b. "&amp;D128)&amp;IF(F128="","","  d. "&amp;F128)))</x:f>
      </x:c>
      <x:c r="O128" s="5" t="str">
        <x:f>IF(A128="","",IF(COUNTIFS($A$6:$A$505,A128)&lt;&gt;1,"Duplicate person ID",IF(I128="","",IF(COUNTIFS('Families'!$A$6:$A$305,I128)&lt;&gt;1,"Check chosen family",IF(COUNTIFS('Parent links'!$A$6:$A$755,A128,'Parent links'!$B$6:$B$755,I128,'Parent links'!$C$6:$C$755,J128)&lt;&gt;1,"Check chosen parent link","")))))</x:f>
      </x:c>
    </x:row>
    <x:row r="129" ht="25" customHeight="1">
      <x:c r="A129" s="10"/>
      <x:c r="B129" s="10"/>
      <x:c r="C129" s="10"/>
      <x:c r="D129" s="11"/>
      <x:c r="E129" s="11"/>
      <x:c r="F129" s="11"/>
      <x:c r="G129" s="11"/>
      <x:c r="H129" s="10"/>
      <x:c r="I129" s="10"/>
      <x:c r="J129" s="10"/>
      <x:c r="K129" s="10"/>
      <x:c r="L129" s="10"/>
      <x:c r="M129" s="5" t="str">
        <x:f>IF(A129="","",IF(COUNTIFS($A$6:$A$505,A129)&lt;&gt;1,"[Duplicate ID]",IF(AND('Start'!$D$6&lt;&gt;"No",H129&lt;&gt;"Deceased"),"Private person",IF(TRIM(B129&amp;" "&amp;C129)="","[Name unknown]",TRIM(B129&amp;" "&amp;C129)))))</x:f>
      </x:c>
      <x:c r="N129" s="5" t="str">
        <x:f>IF(A129="","",IF(AND('Start'!$D$6&lt;&gt;"No",H129&lt;&gt;"Deceased"),"",IF(D129="","", "b. "&amp;D129)&amp;IF(F129="","","  d. "&amp;F129)))</x:f>
      </x:c>
      <x:c r="O129" s="5" t="str">
        <x:f>IF(A129="","",IF(COUNTIFS($A$6:$A$505,A129)&lt;&gt;1,"Duplicate person ID",IF(I129="","",IF(COUNTIFS('Families'!$A$6:$A$305,I129)&lt;&gt;1,"Check chosen family",IF(COUNTIFS('Parent links'!$A$6:$A$755,A129,'Parent links'!$B$6:$B$755,I129,'Parent links'!$C$6:$C$755,J129)&lt;&gt;1,"Check chosen parent link","")))))</x:f>
      </x:c>
    </x:row>
    <x:row r="130" ht="25" customHeight="1">
      <x:c r="A130" s="10"/>
      <x:c r="B130" s="10"/>
      <x:c r="C130" s="10"/>
      <x:c r="D130" s="11"/>
      <x:c r="E130" s="11"/>
      <x:c r="F130" s="11"/>
      <x:c r="G130" s="11"/>
      <x:c r="H130" s="10"/>
      <x:c r="I130" s="10"/>
      <x:c r="J130" s="10"/>
      <x:c r="K130" s="10"/>
      <x:c r="L130" s="10"/>
      <x:c r="M130" s="5" t="str">
        <x:f>IF(A130="","",IF(COUNTIFS($A$6:$A$505,A130)&lt;&gt;1,"[Duplicate ID]",IF(AND('Start'!$D$6&lt;&gt;"No",H130&lt;&gt;"Deceased"),"Private person",IF(TRIM(B130&amp;" "&amp;C130)="","[Name unknown]",TRIM(B130&amp;" "&amp;C130)))))</x:f>
      </x:c>
      <x:c r="N130" s="5" t="str">
        <x:f>IF(A130="","",IF(AND('Start'!$D$6&lt;&gt;"No",H130&lt;&gt;"Deceased"),"",IF(D130="","", "b. "&amp;D130)&amp;IF(F130="","","  d. "&amp;F130)))</x:f>
      </x:c>
      <x:c r="O130" s="5" t="str">
        <x:f>IF(A130="","",IF(COUNTIFS($A$6:$A$505,A130)&lt;&gt;1,"Duplicate person ID",IF(I130="","",IF(COUNTIFS('Families'!$A$6:$A$305,I130)&lt;&gt;1,"Check chosen family",IF(COUNTIFS('Parent links'!$A$6:$A$755,A130,'Parent links'!$B$6:$B$755,I130,'Parent links'!$C$6:$C$755,J130)&lt;&gt;1,"Check chosen parent link","")))))</x:f>
      </x:c>
    </x:row>
    <x:row r="131" ht="25" customHeight="1">
      <x:c r="A131" s="10"/>
      <x:c r="B131" s="10"/>
      <x:c r="C131" s="10"/>
      <x:c r="D131" s="11"/>
      <x:c r="E131" s="11"/>
      <x:c r="F131" s="11"/>
      <x:c r="G131" s="11"/>
      <x:c r="H131" s="10"/>
      <x:c r="I131" s="10"/>
      <x:c r="J131" s="10"/>
      <x:c r="K131" s="10"/>
      <x:c r="L131" s="10"/>
      <x:c r="M131" s="5" t="str">
        <x:f>IF(A131="","",IF(COUNTIFS($A$6:$A$505,A131)&lt;&gt;1,"[Duplicate ID]",IF(AND('Start'!$D$6&lt;&gt;"No",H131&lt;&gt;"Deceased"),"Private person",IF(TRIM(B131&amp;" "&amp;C131)="","[Name unknown]",TRIM(B131&amp;" "&amp;C131)))))</x:f>
      </x:c>
      <x:c r="N131" s="5" t="str">
        <x:f>IF(A131="","",IF(AND('Start'!$D$6&lt;&gt;"No",H131&lt;&gt;"Deceased"),"",IF(D131="","", "b. "&amp;D131)&amp;IF(F131="","","  d. "&amp;F131)))</x:f>
      </x:c>
      <x:c r="O131" s="5" t="str">
        <x:f>IF(A131="","",IF(COUNTIFS($A$6:$A$505,A131)&lt;&gt;1,"Duplicate person ID",IF(I131="","",IF(COUNTIFS('Families'!$A$6:$A$305,I131)&lt;&gt;1,"Check chosen family",IF(COUNTIFS('Parent links'!$A$6:$A$755,A131,'Parent links'!$B$6:$B$755,I131,'Parent links'!$C$6:$C$755,J131)&lt;&gt;1,"Check chosen parent link","")))))</x:f>
      </x:c>
    </x:row>
    <x:row r="132" ht="25" customHeight="1">
      <x:c r="A132" s="10"/>
      <x:c r="B132" s="10"/>
      <x:c r="C132" s="10"/>
      <x:c r="D132" s="11"/>
      <x:c r="E132" s="11"/>
      <x:c r="F132" s="11"/>
      <x:c r="G132" s="11"/>
      <x:c r="H132" s="10"/>
      <x:c r="I132" s="10"/>
      <x:c r="J132" s="10"/>
      <x:c r="K132" s="10"/>
      <x:c r="L132" s="10"/>
      <x:c r="M132" s="5" t="str">
        <x:f>IF(A132="","",IF(COUNTIFS($A$6:$A$505,A132)&lt;&gt;1,"[Duplicate ID]",IF(AND('Start'!$D$6&lt;&gt;"No",H132&lt;&gt;"Deceased"),"Private person",IF(TRIM(B132&amp;" "&amp;C132)="","[Name unknown]",TRIM(B132&amp;" "&amp;C132)))))</x:f>
      </x:c>
      <x:c r="N132" s="5" t="str">
        <x:f>IF(A132="","",IF(AND('Start'!$D$6&lt;&gt;"No",H132&lt;&gt;"Deceased"),"",IF(D132="","", "b. "&amp;D132)&amp;IF(F132="","","  d. "&amp;F132)))</x:f>
      </x:c>
      <x:c r="O132" s="5" t="str">
        <x:f>IF(A132="","",IF(COUNTIFS($A$6:$A$505,A132)&lt;&gt;1,"Duplicate person ID",IF(I132="","",IF(COUNTIFS('Families'!$A$6:$A$305,I132)&lt;&gt;1,"Check chosen family",IF(COUNTIFS('Parent links'!$A$6:$A$755,A132,'Parent links'!$B$6:$B$755,I132,'Parent links'!$C$6:$C$755,J132)&lt;&gt;1,"Check chosen parent link","")))))</x:f>
      </x:c>
    </x:row>
    <x:row r="133" ht="25" customHeight="1">
      <x:c r="A133" s="10"/>
      <x:c r="B133" s="10"/>
      <x:c r="C133" s="10"/>
      <x:c r="D133" s="11"/>
      <x:c r="E133" s="11"/>
      <x:c r="F133" s="11"/>
      <x:c r="G133" s="11"/>
      <x:c r="H133" s="10"/>
      <x:c r="I133" s="10"/>
      <x:c r="J133" s="10"/>
      <x:c r="K133" s="10"/>
      <x:c r="L133" s="10"/>
      <x:c r="M133" s="5" t="str">
        <x:f>IF(A133="","",IF(COUNTIFS($A$6:$A$505,A133)&lt;&gt;1,"[Duplicate ID]",IF(AND('Start'!$D$6&lt;&gt;"No",H133&lt;&gt;"Deceased"),"Private person",IF(TRIM(B133&amp;" "&amp;C133)="","[Name unknown]",TRIM(B133&amp;" "&amp;C133)))))</x:f>
      </x:c>
      <x:c r="N133" s="5" t="str">
        <x:f>IF(A133="","",IF(AND('Start'!$D$6&lt;&gt;"No",H133&lt;&gt;"Deceased"),"",IF(D133="","", "b. "&amp;D133)&amp;IF(F133="","","  d. "&amp;F133)))</x:f>
      </x:c>
      <x:c r="O133" s="5" t="str">
        <x:f>IF(A133="","",IF(COUNTIFS($A$6:$A$505,A133)&lt;&gt;1,"Duplicate person ID",IF(I133="","",IF(COUNTIFS('Families'!$A$6:$A$305,I133)&lt;&gt;1,"Check chosen family",IF(COUNTIFS('Parent links'!$A$6:$A$755,A133,'Parent links'!$B$6:$B$755,I133,'Parent links'!$C$6:$C$755,J133)&lt;&gt;1,"Check chosen parent link","")))))</x:f>
      </x:c>
    </x:row>
    <x:row r="134" ht="25" customHeight="1">
      <x:c r="A134" s="10"/>
      <x:c r="B134" s="10"/>
      <x:c r="C134" s="10"/>
      <x:c r="D134" s="11"/>
      <x:c r="E134" s="11"/>
      <x:c r="F134" s="11"/>
      <x:c r="G134" s="11"/>
      <x:c r="H134" s="10"/>
      <x:c r="I134" s="10"/>
      <x:c r="J134" s="10"/>
      <x:c r="K134" s="10"/>
      <x:c r="L134" s="10"/>
      <x:c r="M134" s="5" t="str">
        <x:f>IF(A134="","",IF(COUNTIFS($A$6:$A$505,A134)&lt;&gt;1,"[Duplicate ID]",IF(AND('Start'!$D$6&lt;&gt;"No",H134&lt;&gt;"Deceased"),"Private person",IF(TRIM(B134&amp;" "&amp;C134)="","[Name unknown]",TRIM(B134&amp;" "&amp;C134)))))</x:f>
      </x:c>
      <x:c r="N134" s="5" t="str">
        <x:f>IF(A134="","",IF(AND('Start'!$D$6&lt;&gt;"No",H134&lt;&gt;"Deceased"),"",IF(D134="","", "b. "&amp;D134)&amp;IF(F134="","","  d. "&amp;F134)))</x:f>
      </x:c>
      <x:c r="O134" s="5" t="str">
        <x:f>IF(A134="","",IF(COUNTIFS($A$6:$A$505,A134)&lt;&gt;1,"Duplicate person ID",IF(I134="","",IF(COUNTIFS('Families'!$A$6:$A$305,I134)&lt;&gt;1,"Check chosen family",IF(COUNTIFS('Parent links'!$A$6:$A$755,A134,'Parent links'!$B$6:$B$755,I134,'Parent links'!$C$6:$C$755,J134)&lt;&gt;1,"Check chosen parent link","")))))</x:f>
      </x:c>
    </x:row>
    <x:row r="135" ht="25" customHeight="1">
      <x:c r="A135" s="10"/>
      <x:c r="B135" s="10"/>
      <x:c r="C135" s="10"/>
      <x:c r="D135" s="11"/>
      <x:c r="E135" s="11"/>
      <x:c r="F135" s="11"/>
      <x:c r="G135" s="11"/>
      <x:c r="H135" s="10"/>
      <x:c r="I135" s="10"/>
      <x:c r="J135" s="10"/>
      <x:c r="K135" s="10"/>
      <x:c r="L135" s="10"/>
      <x:c r="M135" s="5" t="str">
        <x:f>IF(A135="","",IF(COUNTIFS($A$6:$A$505,A135)&lt;&gt;1,"[Duplicate ID]",IF(AND('Start'!$D$6&lt;&gt;"No",H135&lt;&gt;"Deceased"),"Private person",IF(TRIM(B135&amp;" "&amp;C135)="","[Name unknown]",TRIM(B135&amp;" "&amp;C135)))))</x:f>
      </x:c>
      <x:c r="N135" s="5" t="str">
        <x:f>IF(A135="","",IF(AND('Start'!$D$6&lt;&gt;"No",H135&lt;&gt;"Deceased"),"",IF(D135="","", "b. "&amp;D135)&amp;IF(F135="","","  d. "&amp;F135)))</x:f>
      </x:c>
      <x:c r="O135" s="5" t="str">
        <x:f>IF(A135="","",IF(COUNTIFS($A$6:$A$505,A135)&lt;&gt;1,"Duplicate person ID",IF(I135="","",IF(COUNTIFS('Families'!$A$6:$A$305,I135)&lt;&gt;1,"Check chosen family",IF(COUNTIFS('Parent links'!$A$6:$A$755,A135,'Parent links'!$B$6:$B$755,I135,'Parent links'!$C$6:$C$755,J135)&lt;&gt;1,"Check chosen parent link","")))))</x:f>
      </x:c>
    </x:row>
    <x:row r="136" ht="25" customHeight="1">
      <x:c r="A136" s="10"/>
      <x:c r="B136" s="10"/>
      <x:c r="C136" s="10"/>
      <x:c r="D136" s="11"/>
      <x:c r="E136" s="11"/>
      <x:c r="F136" s="11"/>
      <x:c r="G136" s="11"/>
      <x:c r="H136" s="10"/>
      <x:c r="I136" s="10"/>
      <x:c r="J136" s="10"/>
      <x:c r="K136" s="10"/>
      <x:c r="L136" s="10"/>
      <x:c r="M136" s="5" t="str">
        <x:f>IF(A136="","",IF(COUNTIFS($A$6:$A$505,A136)&lt;&gt;1,"[Duplicate ID]",IF(AND('Start'!$D$6&lt;&gt;"No",H136&lt;&gt;"Deceased"),"Private person",IF(TRIM(B136&amp;" "&amp;C136)="","[Name unknown]",TRIM(B136&amp;" "&amp;C136)))))</x:f>
      </x:c>
      <x:c r="N136" s="5" t="str">
        <x:f>IF(A136="","",IF(AND('Start'!$D$6&lt;&gt;"No",H136&lt;&gt;"Deceased"),"",IF(D136="","", "b. "&amp;D136)&amp;IF(F136="","","  d. "&amp;F136)))</x:f>
      </x:c>
      <x:c r="O136" s="5" t="str">
        <x:f>IF(A136="","",IF(COUNTIFS($A$6:$A$505,A136)&lt;&gt;1,"Duplicate person ID",IF(I136="","",IF(COUNTIFS('Families'!$A$6:$A$305,I136)&lt;&gt;1,"Check chosen family",IF(COUNTIFS('Parent links'!$A$6:$A$755,A136,'Parent links'!$B$6:$B$755,I136,'Parent links'!$C$6:$C$755,J136)&lt;&gt;1,"Check chosen parent link","")))))</x:f>
      </x:c>
    </x:row>
    <x:row r="137" ht="25" customHeight="1">
      <x:c r="A137" s="10"/>
      <x:c r="B137" s="10"/>
      <x:c r="C137" s="10"/>
      <x:c r="D137" s="11"/>
      <x:c r="E137" s="11"/>
      <x:c r="F137" s="11"/>
      <x:c r="G137" s="11"/>
      <x:c r="H137" s="10"/>
      <x:c r="I137" s="10"/>
      <x:c r="J137" s="10"/>
      <x:c r="K137" s="10"/>
      <x:c r="L137" s="10"/>
      <x:c r="M137" s="5" t="str">
        <x:f>IF(A137="","",IF(COUNTIFS($A$6:$A$505,A137)&lt;&gt;1,"[Duplicate ID]",IF(AND('Start'!$D$6&lt;&gt;"No",H137&lt;&gt;"Deceased"),"Private person",IF(TRIM(B137&amp;" "&amp;C137)="","[Name unknown]",TRIM(B137&amp;" "&amp;C137)))))</x:f>
      </x:c>
      <x:c r="N137" s="5" t="str">
        <x:f>IF(A137="","",IF(AND('Start'!$D$6&lt;&gt;"No",H137&lt;&gt;"Deceased"),"",IF(D137="","", "b. "&amp;D137)&amp;IF(F137="","","  d. "&amp;F137)))</x:f>
      </x:c>
      <x:c r="O137" s="5" t="str">
        <x:f>IF(A137="","",IF(COUNTIFS($A$6:$A$505,A137)&lt;&gt;1,"Duplicate person ID",IF(I137="","",IF(COUNTIFS('Families'!$A$6:$A$305,I137)&lt;&gt;1,"Check chosen family",IF(COUNTIFS('Parent links'!$A$6:$A$755,A137,'Parent links'!$B$6:$B$755,I137,'Parent links'!$C$6:$C$755,J137)&lt;&gt;1,"Check chosen parent link","")))))</x:f>
      </x:c>
    </x:row>
    <x:row r="138" ht="25" customHeight="1">
      <x:c r="A138" s="10"/>
      <x:c r="B138" s="10"/>
      <x:c r="C138" s="10"/>
      <x:c r="D138" s="11"/>
      <x:c r="E138" s="11"/>
      <x:c r="F138" s="11"/>
      <x:c r="G138" s="11"/>
      <x:c r="H138" s="10"/>
      <x:c r="I138" s="10"/>
      <x:c r="J138" s="10"/>
      <x:c r="K138" s="10"/>
      <x:c r="L138" s="10"/>
      <x:c r="M138" s="5" t="str">
        <x:f>IF(A138="","",IF(COUNTIFS($A$6:$A$505,A138)&lt;&gt;1,"[Duplicate ID]",IF(AND('Start'!$D$6&lt;&gt;"No",H138&lt;&gt;"Deceased"),"Private person",IF(TRIM(B138&amp;" "&amp;C138)="","[Name unknown]",TRIM(B138&amp;" "&amp;C138)))))</x:f>
      </x:c>
      <x:c r="N138" s="5" t="str">
        <x:f>IF(A138="","",IF(AND('Start'!$D$6&lt;&gt;"No",H138&lt;&gt;"Deceased"),"",IF(D138="","", "b. "&amp;D138)&amp;IF(F138="","","  d. "&amp;F138)))</x:f>
      </x:c>
      <x:c r="O138" s="5" t="str">
        <x:f>IF(A138="","",IF(COUNTIFS($A$6:$A$505,A138)&lt;&gt;1,"Duplicate person ID",IF(I138="","",IF(COUNTIFS('Families'!$A$6:$A$305,I138)&lt;&gt;1,"Check chosen family",IF(COUNTIFS('Parent links'!$A$6:$A$755,A138,'Parent links'!$B$6:$B$755,I138,'Parent links'!$C$6:$C$755,J138)&lt;&gt;1,"Check chosen parent link","")))))</x:f>
      </x:c>
    </x:row>
    <x:row r="139" ht="25" customHeight="1">
      <x:c r="A139" s="10"/>
      <x:c r="B139" s="10"/>
      <x:c r="C139" s="10"/>
      <x:c r="D139" s="11"/>
      <x:c r="E139" s="11"/>
      <x:c r="F139" s="11"/>
      <x:c r="G139" s="11"/>
      <x:c r="H139" s="10"/>
      <x:c r="I139" s="10"/>
      <x:c r="J139" s="10"/>
      <x:c r="K139" s="10"/>
      <x:c r="L139" s="10"/>
      <x:c r="M139" s="5" t="str">
        <x:f>IF(A139="","",IF(COUNTIFS($A$6:$A$505,A139)&lt;&gt;1,"[Duplicate ID]",IF(AND('Start'!$D$6&lt;&gt;"No",H139&lt;&gt;"Deceased"),"Private person",IF(TRIM(B139&amp;" "&amp;C139)="","[Name unknown]",TRIM(B139&amp;" "&amp;C139)))))</x:f>
      </x:c>
      <x:c r="N139" s="5" t="str">
        <x:f>IF(A139="","",IF(AND('Start'!$D$6&lt;&gt;"No",H139&lt;&gt;"Deceased"),"",IF(D139="","", "b. "&amp;D139)&amp;IF(F139="","","  d. "&amp;F139)))</x:f>
      </x:c>
      <x:c r="O139" s="5" t="str">
        <x:f>IF(A139="","",IF(COUNTIFS($A$6:$A$505,A139)&lt;&gt;1,"Duplicate person ID",IF(I139="","",IF(COUNTIFS('Families'!$A$6:$A$305,I139)&lt;&gt;1,"Check chosen family",IF(COUNTIFS('Parent links'!$A$6:$A$755,A139,'Parent links'!$B$6:$B$755,I139,'Parent links'!$C$6:$C$755,J139)&lt;&gt;1,"Check chosen parent link","")))))</x:f>
      </x:c>
    </x:row>
    <x:row r="140" ht="25" customHeight="1">
      <x:c r="A140" s="10"/>
      <x:c r="B140" s="10"/>
      <x:c r="C140" s="10"/>
      <x:c r="D140" s="11"/>
      <x:c r="E140" s="11"/>
      <x:c r="F140" s="11"/>
      <x:c r="G140" s="11"/>
      <x:c r="H140" s="10"/>
      <x:c r="I140" s="10"/>
      <x:c r="J140" s="10"/>
      <x:c r="K140" s="10"/>
      <x:c r="L140" s="10"/>
      <x:c r="M140" s="5" t="str">
        <x:f>IF(A140="","",IF(COUNTIFS($A$6:$A$505,A140)&lt;&gt;1,"[Duplicate ID]",IF(AND('Start'!$D$6&lt;&gt;"No",H140&lt;&gt;"Deceased"),"Private person",IF(TRIM(B140&amp;" "&amp;C140)="","[Name unknown]",TRIM(B140&amp;" "&amp;C140)))))</x:f>
      </x:c>
      <x:c r="N140" s="5" t="str">
        <x:f>IF(A140="","",IF(AND('Start'!$D$6&lt;&gt;"No",H140&lt;&gt;"Deceased"),"",IF(D140="","", "b. "&amp;D140)&amp;IF(F140="","","  d. "&amp;F140)))</x:f>
      </x:c>
      <x:c r="O140" s="5" t="str">
        <x:f>IF(A140="","",IF(COUNTIFS($A$6:$A$505,A140)&lt;&gt;1,"Duplicate person ID",IF(I140="","",IF(COUNTIFS('Families'!$A$6:$A$305,I140)&lt;&gt;1,"Check chosen family",IF(COUNTIFS('Parent links'!$A$6:$A$755,A140,'Parent links'!$B$6:$B$755,I140,'Parent links'!$C$6:$C$755,J140)&lt;&gt;1,"Check chosen parent link","")))))</x:f>
      </x:c>
    </x:row>
    <x:row r="141" ht="25" customHeight="1">
      <x:c r="A141" s="10"/>
      <x:c r="B141" s="10"/>
      <x:c r="C141" s="10"/>
      <x:c r="D141" s="11"/>
      <x:c r="E141" s="11"/>
      <x:c r="F141" s="11"/>
      <x:c r="G141" s="11"/>
      <x:c r="H141" s="10"/>
      <x:c r="I141" s="10"/>
      <x:c r="J141" s="10"/>
      <x:c r="K141" s="10"/>
      <x:c r="L141" s="10"/>
      <x:c r="M141" s="5" t="str">
        <x:f>IF(A141="","",IF(COUNTIFS($A$6:$A$505,A141)&lt;&gt;1,"[Duplicate ID]",IF(AND('Start'!$D$6&lt;&gt;"No",H141&lt;&gt;"Deceased"),"Private person",IF(TRIM(B141&amp;" "&amp;C141)="","[Name unknown]",TRIM(B141&amp;" "&amp;C141)))))</x:f>
      </x:c>
      <x:c r="N141" s="5" t="str">
        <x:f>IF(A141="","",IF(AND('Start'!$D$6&lt;&gt;"No",H141&lt;&gt;"Deceased"),"",IF(D141="","", "b. "&amp;D141)&amp;IF(F141="","","  d. "&amp;F141)))</x:f>
      </x:c>
      <x:c r="O141" s="5" t="str">
        <x:f>IF(A141="","",IF(COUNTIFS($A$6:$A$505,A141)&lt;&gt;1,"Duplicate person ID",IF(I141="","",IF(COUNTIFS('Families'!$A$6:$A$305,I141)&lt;&gt;1,"Check chosen family",IF(COUNTIFS('Parent links'!$A$6:$A$755,A141,'Parent links'!$B$6:$B$755,I141,'Parent links'!$C$6:$C$755,J141)&lt;&gt;1,"Check chosen parent link","")))))</x:f>
      </x:c>
    </x:row>
    <x:row r="142" ht="25" customHeight="1">
      <x:c r="A142" s="10"/>
      <x:c r="B142" s="10"/>
      <x:c r="C142" s="10"/>
      <x:c r="D142" s="11"/>
      <x:c r="E142" s="11"/>
      <x:c r="F142" s="11"/>
      <x:c r="G142" s="11"/>
      <x:c r="H142" s="10"/>
      <x:c r="I142" s="10"/>
      <x:c r="J142" s="10"/>
      <x:c r="K142" s="10"/>
      <x:c r="L142" s="10"/>
      <x:c r="M142" s="5" t="str">
        <x:f>IF(A142="","",IF(COUNTIFS($A$6:$A$505,A142)&lt;&gt;1,"[Duplicate ID]",IF(AND('Start'!$D$6&lt;&gt;"No",H142&lt;&gt;"Deceased"),"Private person",IF(TRIM(B142&amp;" "&amp;C142)="","[Name unknown]",TRIM(B142&amp;" "&amp;C142)))))</x:f>
      </x:c>
      <x:c r="N142" s="5" t="str">
        <x:f>IF(A142="","",IF(AND('Start'!$D$6&lt;&gt;"No",H142&lt;&gt;"Deceased"),"",IF(D142="","", "b. "&amp;D142)&amp;IF(F142="","","  d. "&amp;F142)))</x:f>
      </x:c>
      <x:c r="O142" s="5" t="str">
        <x:f>IF(A142="","",IF(COUNTIFS($A$6:$A$505,A142)&lt;&gt;1,"Duplicate person ID",IF(I142="","",IF(COUNTIFS('Families'!$A$6:$A$305,I142)&lt;&gt;1,"Check chosen family",IF(COUNTIFS('Parent links'!$A$6:$A$755,A142,'Parent links'!$B$6:$B$755,I142,'Parent links'!$C$6:$C$755,J142)&lt;&gt;1,"Check chosen parent link","")))))</x:f>
      </x:c>
    </x:row>
    <x:row r="143" ht="25" customHeight="1">
      <x:c r="A143" s="10"/>
      <x:c r="B143" s="10"/>
      <x:c r="C143" s="10"/>
      <x:c r="D143" s="11"/>
      <x:c r="E143" s="11"/>
      <x:c r="F143" s="11"/>
      <x:c r="G143" s="11"/>
      <x:c r="H143" s="10"/>
      <x:c r="I143" s="10"/>
      <x:c r="J143" s="10"/>
      <x:c r="K143" s="10"/>
      <x:c r="L143" s="10"/>
      <x:c r="M143" s="5" t="str">
        <x:f>IF(A143="","",IF(COUNTIFS($A$6:$A$505,A143)&lt;&gt;1,"[Duplicate ID]",IF(AND('Start'!$D$6&lt;&gt;"No",H143&lt;&gt;"Deceased"),"Private person",IF(TRIM(B143&amp;" "&amp;C143)="","[Name unknown]",TRIM(B143&amp;" "&amp;C143)))))</x:f>
      </x:c>
      <x:c r="N143" s="5" t="str">
        <x:f>IF(A143="","",IF(AND('Start'!$D$6&lt;&gt;"No",H143&lt;&gt;"Deceased"),"",IF(D143="","", "b. "&amp;D143)&amp;IF(F143="","","  d. "&amp;F143)))</x:f>
      </x:c>
      <x:c r="O143" s="5" t="str">
        <x:f>IF(A143="","",IF(COUNTIFS($A$6:$A$505,A143)&lt;&gt;1,"Duplicate person ID",IF(I143="","",IF(COUNTIFS('Families'!$A$6:$A$305,I143)&lt;&gt;1,"Check chosen family",IF(COUNTIFS('Parent links'!$A$6:$A$755,A143,'Parent links'!$B$6:$B$755,I143,'Parent links'!$C$6:$C$755,J143)&lt;&gt;1,"Check chosen parent link","")))))</x:f>
      </x:c>
    </x:row>
    <x:row r="144" ht="25" customHeight="1">
      <x:c r="A144" s="10"/>
      <x:c r="B144" s="10"/>
      <x:c r="C144" s="10"/>
      <x:c r="D144" s="11"/>
      <x:c r="E144" s="11"/>
      <x:c r="F144" s="11"/>
      <x:c r="G144" s="11"/>
      <x:c r="H144" s="10"/>
      <x:c r="I144" s="10"/>
      <x:c r="J144" s="10"/>
      <x:c r="K144" s="10"/>
      <x:c r="L144" s="10"/>
      <x:c r="M144" s="5" t="str">
        <x:f>IF(A144="","",IF(COUNTIFS($A$6:$A$505,A144)&lt;&gt;1,"[Duplicate ID]",IF(AND('Start'!$D$6&lt;&gt;"No",H144&lt;&gt;"Deceased"),"Private person",IF(TRIM(B144&amp;" "&amp;C144)="","[Name unknown]",TRIM(B144&amp;" "&amp;C144)))))</x:f>
      </x:c>
      <x:c r="N144" s="5" t="str">
        <x:f>IF(A144="","",IF(AND('Start'!$D$6&lt;&gt;"No",H144&lt;&gt;"Deceased"),"",IF(D144="","", "b. "&amp;D144)&amp;IF(F144="","","  d. "&amp;F144)))</x:f>
      </x:c>
      <x:c r="O144" s="5" t="str">
        <x:f>IF(A144="","",IF(COUNTIFS($A$6:$A$505,A144)&lt;&gt;1,"Duplicate person ID",IF(I144="","",IF(COUNTIFS('Families'!$A$6:$A$305,I144)&lt;&gt;1,"Check chosen family",IF(COUNTIFS('Parent links'!$A$6:$A$755,A144,'Parent links'!$B$6:$B$755,I144,'Parent links'!$C$6:$C$755,J144)&lt;&gt;1,"Check chosen parent link","")))))</x:f>
      </x:c>
    </x:row>
    <x:row r="145" ht="25" customHeight="1">
      <x:c r="A145" s="10"/>
      <x:c r="B145" s="10"/>
      <x:c r="C145" s="10"/>
      <x:c r="D145" s="11"/>
      <x:c r="E145" s="11"/>
      <x:c r="F145" s="11"/>
      <x:c r="G145" s="11"/>
      <x:c r="H145" s="10"/>
      <x:c r="I145" s="10"/>
      <x:c r="J145" s="10"/>
      <x:c r="K145" s="10"/>
      <x:c r="L145" s="10"/>
      <x:c r="M145" s="5" t="str">
        <x:f>IF(A145="","",IF(COUNTIFS($A$6:$A$505,A145)&lt;&gt;1,"[Duplicate ID]",IF(AND('Start'!$D$6&lt;&gt;"No",H145&lt;&gt;"Deceased"),"Private person",IF(TRIM(B145&amp;" "&amp;C145)="","[Name unknown]",TRIM(B145&amp;" "&amp;C145)))))</x:f>
      </x:c>
      <x:c r="N145" s="5" t="str">
        <x:f>IF(A145="","",IF(AND('Start'!$D$6&lt;&gt;"No",H145&lt;&gt;"Deceased"),"",IF(D145="","", "b. "&amp;D145)&amp;IF(F145="","","  d. "&amp;F145)))</x:f>
      </x:c>
      <x:c r="O145" s="5" t="str">
        <x:f>IF(A145="","",IF(COUNTIFS($A$6:$A$505,A145)&lt;&gt;1,"Duplicate person ID",IF(I145="","",IF(COUNTIFS('Families'!$A$6:$A$305,I145)&lt;&gt;1,"Check chosen family",IF(COUNTIFS('Parent links'!$A$6:$A$755,A145,'Parent links'!$B$6:$B$755,I145,'Parent links'!$C$6:$C$755,J145)&lt;&gt;1,"Check chosen parent link","")))))</x:f>
      </x:c>
    </x:row>
    <x:row r="146" ht="25" customHeight="1">
      <x:c r="A146" s="10"/>
      <x:c r="B146" s="10"/>
      <x:c r="C146" s="10"/>
      <x:c r="D146" s="11"/>
      <x:c r="E146" s="11"/>
      <x:c r="F146" s="11"/>
      <x:c r="G146" s="11"/>
      <x:c r="H146" s="10"/>
      <x:c r="I146" s="10"/>
      <x:c r="J146" s="10"/>
      <x:c r="K146" s="10"/>
      <x:c r="L146" s="10"/>
      <x:c r="M146" s="5" t="str">
        <x:f>IF(A146="","",IF(COUNTIFS($A$6:$A$505,A146)&lt;&gt;1,"[Duplicate ID]",IF(AND('Start'!$D$6&lt;&gt;"No",H146&lt;&gt;"Deceased"),"Private person",IF(TRIM(B146&amp;" "&amp;C146)="","[Name unknown]",TRIM(B146&amp;" "&amp;C146)))))</x:f>
      </x:c>
      <x:c r="N146" s="5" t="str">
        <x:f>IF(A146="","",IF(AND('Start'!$D$6&lt;&gt;"No",H146&lt;&gt;"Deceased"),"",IF(D146="","", "b. "&amp;D146)&amp;IF(F146="","","  d. "&amp;F146)))</x:f>
      </x:c>
      <x:c r="O146" s="5" t="str">
        <x:f>IF(A146="","",IF(COUNTIFS($A$6:$A$505,A146)&lt;&gt;1,"Duplicate person ID",IF(I146="","",IF(COUNTIFS('Families'!$A$6:$A$305,I146)&lt;&gt;1,"Check chosen family",IF(COUNTIFS('Parent links'!$A$6:$A$755,A146,'Parent links'!$B$6:$B$755,I146,'Parent links'!$C$6:$C$755,J146)&lt;&gt;1,"Check chosen parent link","")))))</x:f>
      </x:c>
    </x:row>
    <x:row r="147" ht="25" customHeight="1">
      <x:c r="A147" s="10"/>
      <x:c r="B147" s="10"/>
      <x:c r="C147" s="10"/>
      <x:c r="D147" s="11"/>
      <x:c r="E147" s="11"/>
      <x:c r="F147" s="11"/>
      <x:c r="G147" s="11"/>
      <x:c r="H147" s="10"/>
      <x:c r="I147" s="10"/>
      <x:c r="J147" s="10"/>
      <x:c r="K147" s="10"/>
      <x:c r="L147" s="10"/>
      <x:c r="M147" s="5" t="str">
        <x:f>IF(A147="","",IF(COUNTIFS($A$6:$A$505,A147)&lt;&gt;1,"[Duplicate ID]",IF(AND('Start'!$D$6&lt;&gt;"No",H147&lt;&gt;"Deceased"),"Private person",IF(TRIM(B147&amp;" "&amp;C147)="","[Name unknown]",TRIM(B147&amp;" "&amp;C147)))))</x:f>
      </x:c>
      <x:c r="N147" s="5" t="str">
        <x:f>IF(A147="","",IF(AND('Start'!$D$6&lt;&gt;"No",H147&lt;&gt;"Deceased"),"",IF(D147="","", "b. "&amp;D147)&amp;IF(F147="","","  d. "&amp;F147)))</x:f>
      </x:c>
      <x:c r="O147" s="5" t="str">
        <x:f>IF(A147="","",IF(COUNTIFS($A$6:$A$505,A147)&lt;&gt;1,"Duplicate person ID",IF(I147="","",IF(COUNTIFS('Families'!$A$6:$A$305,I147)&lt;&gt;1,"Check chosen family",IF(COUNTIFS('Parent links'!$A$6:$A$755,A147,'Parent links'!$B$6:$B$755,I147,'Parent links'!$C$6:$C$755,J147)&lt;&gt;1,"Check chosen parent link","")))))</x:f>
      </x:c>
    </x:row>
    <x:row r="148" ht="25" customHeight="1">
      <x:c r="A148" s="10"/>
      <x:c r="B148" s="10"/>
      <x:c r="C148" s="10"/>
      <x:c r="D148" s="11"/>
      <x:c r="E148" s="11"/>
      <x:c r="F148" s="11"/>
      <x:c r="G148" s="11"/>
      <x:c r="H148" s="10"/>
      <x:c r="I148" s="10"/>
      <x:c r="J148" s="10"/>
      <x:c r="K148" s="10"/>
      <x:c r="L148" s="10"/>
      <x:c r="M148" s="5" t="str">
        <x:f>IF(A148="","",IF(COUNTIFS($A$6:$A$505,A148)&lt;&gt;1,"[Duplicate ID]",IF(AND('Start'!$D$6&lt;&gt;"No",H148&lt;&gt;"Deceased"),"Private person",IF(TRIM(B148&amp;" "&amp;C148)="","[Name unknown]",TRIM(B148&amp;" "&amp;C148)))))</x:f>
      </x:c>
      <x:c r="N148" s="5" t="str">
        <x:f>IF(A148="","",IF(AND('Start'!$D$6&lt;&gt;"No",H148&lt;&gt;"Deceased"),"",IF(D148="","", "b. "&amp;D148)&amp;IF(F148="","","  d. "&amp;F148)))</x:f>
      </x:c>
      <x:c r="O148" s="5" t="str">
        <x:f>IF(A148="","",IF(COUNTIFS($A$6:$A$505,A148)&lt;&gt;1,"Duplicate person ID",IF(I148="","",IF(COUNTIFS('Families'!$A$6:$A$305,I148)&lt;&gt;1,"Check chosen family",IF(COUNTIFS('Parent links'!$A$6:$A$755,A148,'Parent links'!$B$6:$B$755,I148,'Parent links'!$C$6:$C$755,J148)&lt;&gt;1,"Check chosen parent link","")))))</x:f>
      </x:c>
    </x:row>
    <x:row r="149" ht="25" customHeight="1">
      <x:c r="A149" s="10"/>
      <x:c r="B149" s="10"/>
      <x:c r="C149" s="10"/>
      <x:c r="D149" s="11"/>
      <x:c r="E149" s="11"/>
      <x:c r="F149" s="11"/>
      <x:c r="G149" s="11"/>
      <x:c r="H149" s="10"/>
      <x:c r="I149" s="10"/>
      <x:c r="J149" s="10"/>
      <x:c r="K149" s="10"/>
      <x:c r="L149" s="10"/>
      <x:c r="M149" s="5" t="str">
        <x:f>IF(A149="","",IF(COUNTIFS($A$6:$A$505,A149)&lt;&gt;1,"[Duplicate ID]",IF(AND('Start'!$D$6&lt;&gt;"No",H149&lt;&gt;"Deceased"),"Private person",IF(TRIM(B149&amp;" "&amp;C149)="","[Name unknown]",TRIM(B149&amp;" "&amp;C149)))))</x:f>
      </x:c>
      <x:c r="N149" s="5" t="str">
        <x:f>IF(A149="","",IF(AND('Start'!$D$6&lt;&gt;"No",H149&lt;&gt;"Deceased"),"",IF(D149="","", "b. "&amp;D149)&amp;IF(F149="","","  d. "&amp;F149)))</x:f>
      </x:c>
      <x:c r="O149" s="5" t="str">
        <x:f>IF(A149="","",IF(COUNTIFS($A$6:$A$505,A149)&lt;&gt;1,"Duplicate person ID",IF(I149="","",IF(COUNTIFS('Families'!$A$6:$A$305,I149)&lt;&gt;1,"Check chosen family",IF(COUNTIFS('Parent links'!$A$6:$A$755,A149,'Parent links'!$B$6:$B$755,I149,'Parent links'!$C$6:$C$755,J149)&lt;&gt;1,"Check chosen parent link","")))))</x:f>
      </x:c>
    </x:row>
    <x:row r="150" ht="25" customHeight="1">
      <x:c r="A150" s="10"/>
      <x:c r="B150" s="10"/>
      <x:c r="C150" s="10"/>
      <x:c r="D150" s="11"/>
      <x:c r="E150" s="11"/>
      <x:c r="F150" s="11"/>
      <x:c r="G150" s="11"/>
      <x:c r="H150" s="10"/>
      <x:c r="I150" s="10"/>
      <x:c r="J150" s="10"/>
      <x:c r="K150" s="10"/>
      <x:c r="L150" s="10"/>
      <x:c r="M150" s="5" t="str">
        <x:f>IF(A150="","",IF(COUNTIFS($A$6:$A$505,A150)&lt;&gt;1,"[Duplicate ID]",IF(AND('Start'!$D$6&lt;&gt;"No",H150&lt;&gt;"Deceased"),"Private person",IF(TRIM(B150&amp;" "&amp;C150)="","[Name unknown]",TRIM(B150&amp;" "&amp;C150)))))</x:f>
      </x:c>
      <x:c r="N150" s="5" t="str">
        <x:f>IF(A150="","",IF(AND('Start'!$D$6&lt;&gt;"No",H150&lt;&gt;"Deceased"),"",IF(D150="","", "b. "&amp;D150)&amp;IF(F150="","","  d. "&amp;F150)))</x:f>
      </x:c>
      <x:c r="O150" s="5" t="str">
        <x:f>IF(A150="","",IF(COUNTIFS($A$6:$A$505,A150)&lt;&gt;1,"Duplicate person ID",IF(I150="","",IF(COUNTIFS('Families'!$A$6:$A$305,I150)&lt;&gt;1,"Check chosen family",IF(COUNTIFS('Parent links'!$A$6:$A$755,A150,'Parent links'!$B$6:$B$755,I150,'Parent links'!$C$6:$C$755,J150)&lt;&gt;1,"Check chosen parent link","")))))</x:f>
      </x:c>
    </x:row>
    <x:row r="151" ht="25" customHeight="1">
      <x:c r="A151" s="10"/>
      <x:c r="B151" s="10"/>
      <x:c r="C151" s="10"/>
      <x:c r="D151" s="11"/>
      <x:c r="E151" s="11"/>
      <x:c r="F151" s="11"/>
      <x:c r="G151" s="11"/>
      <x:c r="H151" s="10"/>
      <x:c r="I151" s="10"/>
      <x:c r="J151" s="10"/>
      <x:c r="K151" s="10"/>
      <x:c r="L151" s="10"/>
      <x:c r="M151" s="5" t="str">
        <x:f>IF(A151="","",IF(COUNTIFS($A$6:$A$505,A151)&lt;&gt;1,"[Duplicate ID]",IF(AND('Start'!$D$6&lt;&gt;"No",H151&lt;&gt;"Deceased"),"Private person",IF(TRIM(B151&amp;" "&amp;C151)="","[Name unknown]",TRIM(B151&amp;" "&amp;C151)))))</x:f>
      </x:c>
      <x:c r="N151" s="5" t="str">
        <x:f>IF(A151="","",IF(AND('Start'!$D$6&lt;&gt;"No",H151&lt;&gt;"Deceased"),"",IF(D151="","", "b. "&amp;D151)&amp;IF(F151="","","  d. "&amp;F151)))</x:f>
      </x:c>
      <x:c r="O151" s="5" t="str">
        <x:f>IF(A151="","",IF(COUNTIFS($A$6:$A$505,A151)&lt;&gt;1,"Duplicate person ID",IF(I151="","",IF(COUNTIFS('Families'!$A$6:$A$305,I151)&lt;&gt;1,"Check chosen family",IF(COUNTIFS('Parent links'!$A$6:$A$755,A151,'Parent links'!$B$6:$B$755,I151,'Parent links'!$C$6:$C$755,J151)&lt;&gt;1,"Check chosen parent link","")))))</x:f>
      </x:c>
    </x:row>
    <x:row r="152" ht="25" customHeight="1">
      <x:c r="A152" s="10"/>
      <x:c r="B152" s="10"/>
      <x:c r="C152" s="10"/>
      <x:c r="D152" s="11"/>
      <x:c r="E152" s="11"/>
      <x:c r="F152" s="11"/>
      <x:c r="G152" s="11"/>
      <x:c r="H152" s="10"/>
      <x:c r="I152" s="10"/>
      <x:c r="J152" s="10"/>
      <x:c r="K152" s="10"/>
      <x:c r="L152" s="10"/>
      <x:c r="M152" s="5" t="str">
        <x:f>IF(A152="","",IF(COUNTIFS($A$6:$A$505,A152)&lt;&gt;1,"[Duplicate ID]",IF(AND('Start'!$D$6&lt;&gt;"No",H152&lt;&gt;"Deceased"),"Private person",IF(TRIM(B152&amp;" "&amp;C152)="","[Name unknown]",TRIM(B152&amp;" "&amp;C152)))))</x:f>
      </x:c>
      <x:c r="N152" s="5" t="str">
        <x:f>IF(A152="","",IF(AND('Start'!$D$6&lt;&gt;"No",H152&lt;&gt;"Deceased"),"",IF(D152="","", "b. "&amp;D152)&amp;IF(F152="","","  d. "&amp;F152)))</x:f>
      </x:c>
      <x:c r="O152" s="5" t="str">
        <x:f>IF(A152="","",IF(COUNTIFS($A$6:$A$505,A152)&lt;&gt;1,"Duplicate person ID",IF(I152="","",IF(COUNTIFS('Families'!$A$6:$A$305,I152)&lt;&gt;1,"Check chosen family",IF(COUNTIFS('Parent links'!$A$6:$A$755,A152,'Parent links'!$B$6:$B$755,I152,'Parent links'!$C$6:$C$755,J152)&lt;&gt;1,"Check chosen parent link","")))))</x:f>
      </x:c>
    </x:row>
    <x:row r="153" ht="25" customHeight="1">
      <x:c r="A153" s="10"/>
      <x:c r="B153" s="10"/>
      <x:c r="C153" s="10"/>
      <x:c r="D153" s="11"/>
      <x:c r="E153" s="11"/>
      <x:c r="F153" s="11"/>
      <x:c r="G153" s="11"/>
      <x:c r="H153" s="10"/>
      <x:c r="I153" s="10"/>
      <x:c r="J153" s="10"/>
      <x:c r="K153" s="10"/>
      <x:c r="L153" s="10"/>
      <x:c r="M153" s="5" t="str">
        <x:f>IF(A153="","",IF(COUNTIFS($A$6:$A$505,A153)&lt;&gt;1,"[Duplicate ID]",IF(AND('Start'!$D$6&lt;&gt;"No",H153&lt;&gt;"Deceased"),"Private person",IF(TRIM(B153&amp;" "&amp;C153)="","[Name unknown]",TRIM(B153&amp;" "&amp;C153)))))</x:f>
      </x:c>
      <x:c r="N153" s="5" t="str">
        <x:f>IF(A153="","",IF(AND('Start'!$D$6&lt;&gt;"No",H153&lt;&gt;"Deceased"),"",IF(D153="","", "b. "&amp;D153)&amp;IF(F153="","","  d. "&amp;F153)))</x:f>
      </x:c>
      <x:c r="O153" s="5" t="str">
        <x:f>IF(A153="","",IF(COUNTIFS($A$6:$A$505,A153)&lt;&gt;1,"Duplicate person ID",IF(I153="","",IF(COUNTIFS('Families'!$A$6:$A$305,I153)&lt;&gt;1,"Check chosen family",IF(COUNTIFS('Parent links'!$A$6:$A$755,A153,'Parent links'!$B$6:$B$755,I153,'Parent links'!$C$6:$C$755,J153)&lt;&gt;1,"Check chosen parent link","")))))</x:f>
      </x:c>
    </x:row>
    <x:row r="154" ht="25" customHeight="1">
      <x:c r="A154" s="10"/>
      <x:c r="B154" s="10"/>
      <x:c r="C154" s="10"/>
      <x:c r="D154" s="11"/>
      <x:c r="E154" s="11"/>
      <x:c r="F154" s="11"/>
      <x:c r="G154" s="11"/>
      <x:c r="H154" s="10"/>
      <x:c r="I154" s="10"/>
      <x:c r="J154" s="10"/>
      <x:c r="K154" s="10"/>
      <x:c r="L154" s="10"/>
      <x:c r="M154" s="5" t="str">
        <x:f>IF(A154="","",IF(COUNTIFS($A$6:$A$505,A154)&lt;&gt;1,"[Duplicate ID]",IF(AND('Start'!$D$6&lt;&gt;"No",H154&lt;&gt;"Deceased"),"Private person",IF(TRIM(B154&amp;" "&amp;C154)="","[Name unknown]",TRIM(B154&amp;" "&amp;C154)))))</x:f>
      </x:c>
      <x:c r="N154" s="5" t="str">
        <x:f>IF(A154="","",IF(AND('Start'!$D$6&lt;&gt;"No",H154&lt;&gt;"Deceased"),"",IF(D154="","", "b. "&amp;D154)&amp;IF(F154="","","  d. "&amp;F154)))</x:f>
      </x:c>
      <x:c r="O154" s="5" t="str">
        <x:f>IF(A154="","",IF(COUNTIFS($A$6:$A$505,A154)&lt;&gt;1,"Duplicate person ID",IF(I154="","",IF(COUNTIFS('Families'!$A$6:$A$305,I154)&lt;&gt;1,"Check chosen family",IF(COUNTIFS('Parent links'!$A$6:$A$755,A154,'Parent links'!$B$6:$B$755,I154,'Parent links'!$C$6:$C$755,J154)&lt;&gt;1,"Check chosen parent link","")))))</x:f>
      </x:c>
    </x:row>
    <x:row r="155" ht="25" customHeight="1">
      <x:c r="A155" s="10"/>
      <x:c r="B155" s="10"/>
      <x:c r="C155" s="10"/>
      <x:c r="D155" s="11"/>
      <x:c r="E155" s="11"/>
      <x:c r="F155" s="11"/>
      <x:c r="G155" s="11"/>
      <x:c r="H155" s="10"/>
      <x:c r="I155" s="10"/>
      <x:c r="J155" s="10"/>
      <x:c r="K155" s="10"/>
      <x:c r="L155" s="10"/>
      <x:c r="M155" s="5" t="str">
        <x:f>IF(A155="","",IF(COUNTIFS($A$6:$A$505,A155)&lt;&gt;1,"[Duplicate ID]",IF(AND('Start'!$D$6&lt;&gt;"No",H155&lt;&gt;"Deceased"),"Private person",IF(TRIM(B155&amp;" "&amp;C155)="","[Name unknown]",TRIM(B155&amp;" "&amp;C155)))))</x:f>
      </x:c>
      <x:c r="N155" s="5" t="str">
        <x:f>IF(A155="","",IF(AND('Start'!$D$6&lt;&gt;"No",H155&lt;&gt;"Deceased"),"",IF(D155="","", "b. "&amp;D155)&amp;IF(F155="","","  d. "&amp;F155)))</x:f>
      </x:c>
      <x:c r="O155" s="5" t="str">
        <x:f>IF(A155="","",IF(COUNTIFS($A$6:$A$505,A155)&lt;&gt;1,"Duplicate person ID",IF(I155="","",IF(COUNTIFS('Families'!$A$6:$A$305,I155)&lt;&gt;1,"Check chosen family",IF(COUNTIFS('Parent links'!$A$6:$A$755,A155,'Parent links'!$B$6:$B$755,I155,'Parent links'!$C$6:$C$755,J155)&lt;&gt;1,"Check chosen parent link","")))))</x:f>
      </x:c>
    </x:row>
    <x:row r="156" ht="25" customHeight="1">
      <x:c r="A156" s="10"/>
      <x:c r="B156" s="10"/>
      <x:c r="C156" s="10"/>
      <x:c r="D156" s="11"/>
      <x:c r="E156" s="11"/>
      <x:c r="F156" s="11"/>
      <x:c r="G156" s="11"/>
      <x:c r="H156" s="10"/>
      <x:c r="I156" s="10"/>
      <x:c r="J156" s="10"/>
      <x:c r="K156" s="10"/>
      <x:c r="L156" s="10"/>
      <x:c r="M156" s="5" t="str">
        <x:f>IF(A156="","",IF(COUNTIFS($A$6:$A$505,A156)&lt;&gt;1,"[Duplicate ID]",IF(AND('Start'!$D$6&lt;&gt;"No",H156&lt;&gt;"Deceased"),"Private person",IF(TRIM(B156&amp;" "&amp;C156)="","[Name unknown]",TRIM(B156&amp;" "&amp;C156)))))</x:f>
      </x:c>
      <x:c r="N156" s="5" t="str">
        <x:f>IF(A156="","",IF(AND('Start'!$D$6&lt;&gt;"No",H156&lt;&gt;"Deceased"),"",IF(D156="","", "b. "&amp;D156)&amp;IF(F156="","","  d. "&amp;F156)))</x:f>
      </x:c>
      <x:c r="O156" s="5" t="str">
        <x:f>IF(A156="","",IF(COUNTIFS($A$6:$A$505,A156)&lt;&gt;1,"Duplicate person ID",IF(I156="","",IF(COUNTIFS('Families'!$A$6:$A$305,I156)&lt;&gt;1,"Check chosen family",IF(COUNTIFS('Parent links'!$A$6:$A$755,A156,'Parent links'!$B$6:$B$755,I156,'Parent links'!$C$6:$C$755,J156)&lt;&gt;1,"Check chosen parent link","")))))</x:f>
      </x:c>
    </x:row>
    <x:row r="157" ht="25" customHeight="1">
      <x:c r="A157" s="10"/>
      <x:c r="B157" s="10"/>
      <x:c r="C157" s="10"/>
      <x:c r="D157" s="11"/>
      <x:c r="E157" s="11"/>
      <x:c r="F157" s="11"/>
      <x:c r="G157" s="11"/>
      <x:c r="H157" s="10"/>
      <x:c r="I157" s="10"/>
      <x:c r="J157" s="10"/>
      <x:c r="K157" s="10"/>
      <x:c r="L157" s="10"/>
      <x:c r="M157" s="5" t="str">
        <x:f>IF(A157="","",IF(COUNTIFS($A$6:$A$505,A157)&lt;&gt;1,"[Duplicate ID]",IF(AND('Start'!$D$6&lt;&gt;"No",H157&lt;&gt;"Deceased"),"Private person",IF(TRIM(B157&amp;" "&amp;C157)="","[Name unknown]",TRIM(B157&amp;" "&amp;C157)))))</x:f>
      </x:c>
      <x:c r="N157" s="5" t="str">
        <x:f>IF(A157="","",IF(AND('Start'!$D$6&lt;&gt;"No",H157&lt;&gt;"Deceased"),"",IF(D157="","", "b. "&amp;D157)&amp;IF(F157="","","  d. "&amp;F157)))</x:f>
      </x:c>
      <x:c r="O157" s="5" t="str">
        <x:f>IF(A157="","",IF(COUNTIFS($A$6:$A$505,A157)&lt;&gt;1,"Duplicate person ID",IF(I157="","",IF(COUNTIFS('Families'!$A$6:$A$305,I157)&lt;&gt;1,"Check chosen family",IF(COUNTIFS('Parent links'!$A$6:$A$755,A157,'Parent links'!$B$6:$B$755,I157,'Parent links'!$C$6:$C$755,J157)&lt;&gt;1,"Check chosen parent link","")))))</x:f>
      </x:c>
    </x:row>
    <x:row r="158" ht="25" customHeight="1">
      <x:c r="A158" s="10"/>
      <x:c r="B158" s="10"/>
      <x:c r="C158" s="10"/>
      <x:c r="D158" s="11"/>
      <x:c r="E158" s="11"/>
      <x:c r="F158" s="11"/>
      <x:c r="G158" s="11"/>
      <x:c r="H158" s="10"/>
      <x:c r="I158" s="10"/>
      <x:c r="J158" s="10"/>
      <x:c r="K158" s="10"/>
      <x:c r="L158" s="10"/>
      <x:c r="M158" s="5" t="str">
        <x:f>IF(A158="","",IF(COUNTIFS($A$6:$A$505,A158)&lt;&gt;1,"[Duplicate ID]",IF(AND('Start'!$D$6&lt;&gt;"No",H158&lt;&gt;"Deceased"),"Private person",IF(TRIM(B158&amp;" "&amp;C158)="","[Name unknown]",TRIM(B158&amp;" "&amp;C158)))))</x:f>
      </x:c>
      <x:c r="N158" s="5" t="str">
        <x:f>IF(A158="","",IF(AND('Start'!$D$6&lt;&gt;"No",H158&lt;&gt;"Deceased"),"",IF(D158="","", "b. "&amp;D158)&amp;IF(F158="","","  d. "&amp;F158)))</x:f>
      </x:c>
      <x:c r="O158" s="5" t="str">
        <x:f>IF(A158="","",IF(COUNTIFS($A$6:$A$505,A158)&lt;&gt;1,"Duplicate person ID",IF(I158="","",IF(COUNTIFS('Families'!$A$6:$A$305,I158)&lt;&gt;1,"Check chosen family",IF(COUNTIFS('Parent links'!$A$6:$A$755,A158,'Parent links'!$B$6:$B$755,I158,'Parent links'!$C$6:$C$755,J158)&lt;&gt;1,"Check chosen parent link","")))))</x:f>
      </x:c>
    </x:row>
    <x:row r="159" ht="25" customHeight="1">
      <x:c r="A159" s="10"/>
      <x:c r="B159" s="10"/>
      <x:c r="C159" s="10"/>
      <x:c r="D159" s="11"/>
      <x:c r="E159" s="11"/>
      <x:c r="F159" s="11"/>
      <x:c r="G159" s="11"/>
      <x:c r="H159" s="10"/>
      <x:c r="I159" s="10"/>
      <x:c r="J159" s="10"/>
      <x:c r="K159" s="10"/>
      <x:c r="L159" s="10"/>
      <x:c r="M159" s="5" t="str">
        <x:f>IF(A159="","",IF(COUNTIFS($A$6:$A$505,A159)&lt;&gt;1,"[Duplicate ID]",IF(AND('Start'!$D$6&lt;&gt;"No",H159&lt;&gt;"Deceased"),"Private person",IF(TRIM(B159&amp;" "&amp;C159)="","[Name unknown]",TRIM(B159&amp;" "&amp;C159)))))</x:f>
      </x:c>
      <x:c r="N159" s="5" t="str">
        <x:f>IF(A159="","",IF(AND('Start'!$D$6&lt;&gt;"No",H159&lt;&gt;"Deceased"),"",IF(D159="","", "b. "&amp;D159)&amp;IF(F159="","","  d. "&amp;F159)))</x:f>
      </x:c>
      <x:c r="O159" s="5" t="str">
        <x:f>IF(A159="","",IF(COUNTIFS($A$6:$A$505,A159)&lt;&gt;1,"Duplicate person ID",IF(I159="","",IF(COUNTIFS('Families'!$A$6:$A$305,I159)&lt;&gt;1,"Check chosen family",IF(COUNTIFS('Parent links'!$A$6:$A$755,A159,'Parent links'!$B$6:$B$755,I159,'Parent links'!$C$6:$C$755,J159)&lt;&gt;1,"Check chosen parent link","")))))</x:f>
      </x:c>
    </x:row>
    <x:row r="160" ht="25" customHeight="1">
      <x:c r="A160" s="10"/>
      <x:c r="B160" s="10"/>
      <x:c r="C160" s="10"/>
      <x:c r="D160" s="11"/>
      <x:c r="E160" s="11"/>
      <x:c r="F160" s="11"/>
      <x:c r="G160" s="11"/>
      <x:c r="H160" s="10"/>
      <x:c r="I160" s="10"/>
      <x:c r="J160" s="10"/>
      <x:c r="K160" s="10"/>
      <x:c r="L160" s="10"/>
      <x:c r="M160" s="5" t="str">
        <x:f>IF(A160="","",IF(COUNTIFS($A$6:$A$505,A160)&lt;&gt;1,"[Duplicate ID]",IF(AND('Start'!$D$6&lt;&gt;"No",H160&lt;&gt;"Deceased"),"Private person",IF(TRIM(B160&amp;" "&amp;C160)="","[Name unknown]",TRIM(B160&amp;" "&amp;C160)))))</x:f>
      </x:c>
      <x:c r="N160" s="5" t="str">
        <x:f>IF(A160="","",IF(AND('Start'!$D$6&lt;&gt;"No",H160&lt;&gt;"Deceased"),"",IF(D160="","", "b. "&amp;D160)&amp;IF(F160="","","  d. "&amp;F160)))</x:f>
      </x:c>
      <x:c r="O160" s="5" t="str">
        <x:f>IF(A160="","",IF(COUNTIFS($A$6:$A$505,A160)&lt;&gt;1,"Duplicate person ID",IF(I160="","",IF(COUNTIFS('Families'!$A$6:$A$305,I160)&lt;&gt;1,"Check chosen family",IF(COUNTIFS('Parent links'!$A$6:$A$755,A160,'Parent links'!$B$6:$B$755,I160,'Parent links'!$C$6:$C$755,J160)&lt;&gt;1,"Check chosen parent link","")))))</x:f>
      </x:c>
    </x:row>
    <x:row r="161" ht="25" customHeight="1">
      <x:c r="A161" s="10"/>
      <x:c r="B161" s="10"/>
      <x:c r="C161" s="10"/>
      <x:c r="D161" s="11"/>
      <x:c r="E161" s="11"/>
      <x:c r="F161" s="11"/>
      <x:c r="G161" s="11"/>
      <x:c r="H161" s="10"/>
      <x:c r="I161" s="10"/>
      <x:c r="J161" s="10"/>
      <x:c r="K161" s="10"/>
      <x:c r="L161" s="10"/>
      <x:c r="M161" s="5" t="str">
        <x:f>IF(A161="","",IF(COUNTIFS($A$6:$A$505,A161)&lt;&gt;1,"[Duplicate ID]",IF(AND('Start'!$D$6&lt;&gt;"No",H161&lt;&gt;"Deceased"),"Private person",IF(TRIM(B161&amp;" "&amp;C161)="","[Name unknown]",TRIM(B161&amp;" "&amp;C161)))))</x:f>
      </x:c>
      <x:c r="N161" s="5" t="str">
        <x:f>IF(A161="","",IF(AND('Start'!$D$6&lt;&gt;"No",H161&lt;&gt;"Deceased"),"",IF(D161="","", "b. "&amp;D161)&amp;IF(F161="","","  d. "&amp;F161)))</x:f>
      </x:c>
      <x:c r="O161" s="5" t="str">
        <x:f>IF(A161="","",IF(COUNTIFS($A$6:$A$505,A161)&lt;&gt;1,"Duplicate person ID",IF(I161="","",IF(COUNTIFS('Families'!$A$6:$A$305,I161)&lt;&gt;1,"Check chosen family",IF(COUNTIFS('Parent links'!$A$6:$A$755,A161,'Parent links'!$B$6:$B$755,I161,'Parent links'!$C$6:$C$755,J161)&lt;&gt;1,"Check chosen parent link","")))))</x:f>
      </x:c>
    </x:row>
    <x:row r="162" ht="25" customHeight="1">
      <x:c r="A162" s="10"/>
      <x:c r="B162" s="10"/>
      <x:c r="C162" s="10"/>
      <x:c r="D162" s="11"/>
      <x:c r="E162" s="11"/>
      <x:c r="F162" s="11"/>
      <x:c r="G162" s="11"/>
      <x:c r="H162" s="10"/>
      <x:c r="I162" s="10"/>
      <x:c r="J162" s="10"/>
      <x:c r="K162" s="10"/>
      <x:c r="L162" s="10"/>
      <x:c r="M162" s="5" t="str">
        <x:f>IF(A162="","",IF(COUNTIFS($A$6:$A$505,A162)&lt;&gt;1,"[Duplicate ID]",IF(AND('Start'!$D$6&lt;&gt;"No",H162&lt;&gt;"Deceased"),"Private person",IF(TRIM(B162&amp;" "&amp;C162)="","[Name unknown]",TRIM(B162&amp;" "&amp;C162)))))</x:f>
      </x:c>
      <x:c r="N162" s="5" t="str">
        <x:f>IF(A162="","",IF(AND('Start'!$D$6&lt;&gt;"No",H162&lt;&gt;"Deceased"),"",IF(D162="","", "b. "&amp;D162)&amp;IF(F162="","","  d. "&amp;F162)))</x:f>
      </x:c>
      <x:c r="O162" s="5" t="str">
        <x:f>IF(A162="","",IF(COUNTIFS($A$6:$A$505,A162)&lt;&gt;1,"Duplicate person ID",IF(I162="","",IF(COUNTIFS('Families'!$A$6:$A$305,I162)&lt;&gt;1,"Check chosen family",IF(COUNTIFS('Parent links'!$A$6:$A$755,A162,'Parent links'!$B$6:$B$755,I162,'Parent links'!$C$6:$C$755,J162)&lt;&gt;1,"Check chosen parent link","")))))</x:f>
      </x:c>
    </x:row>
    <x:row r="163" ht="25" customHeight="1">
      <x:c r="A163" s="10"/>
      <x:c r="B163" s="10"/>
      <x:c r="C163" s="10"/>
      <x:c r="D163" s="11"/>
      <x:c r="E163" s="11"/>
      <x:c r="F163" s="11"/>
      <x:c r="G163" s="11"/>
      <x:c r="H163" s="10"/>
      <x:c r="I163" s="10"/>
      <x:c r="J163" s="10"/>
      <x:c r="K163" s="10"/>
      <x:c r="L163" s="10"/>
      <x:c r="M163" s="5" t="str">
        <x:f>IF(A163="","",IF(COUNTIFS($A$6:$A$505,A163)&lt;&gt;1,"[Duplicate ID]",IF(AND('Start'!$D$6&lt;&gt;"No",H163&lt;&gt;"Deceased"),"Private person",IF(TRIM(B163&amp;" "&amp;C163)="","[Name unknown]",TRIM(B163&amp;" "&amp;C163)))))</x:f>
      </x:c>
      <x:c r="N163" s="5" t="str">
        <x:f>IF(A163="","",IF(AND('Start'!$D$6&lt;&gt;"No",H163&lt;&gt;"Deceased"),"",IF(D163="","", "b. "&amp;D163)&amp;IF(F163="","","  d. "&amp;F163)))</x:f>
      </x:c>
      <x:c r="O163" s="5" t="str">
        <x:f>IF(A163="","",IF(COUNTIFS($A$6:$A$505,A163)&lt;&gt;1,"Duplicate person ID",IF(I163="","",IF(COUNTIFS('Families'!$A$6:$A$305,I163)&lt;&gt;1,"Check chosen family",IF(COUNTIFS('Parent links'!$A$6:$A$755,A163,'Parent links'!$B$6:$B$755,I163,'Parent links'!$C$6:$C$755,J163)&lt;&gt;1,"Check chosen parent link","")))))</x:f>
      </x:c>
    </x:row>
    <x:row r="164" ht="25" customHeight="1">
      <x:c r="A164" s="10"/>
      <x:c r="B164" s="10"/>
      <x:c r="C164" s="10"/>
      <x:c r="D164" s="11"/>
      <x:c r="E164" s="11"/>
      <x:c r="F164" s="11"/>
      <x:c r="G164" s="11"/>
      <x:c r="H164" s="10"/>
      <x:c r="I164" s="10"/>
      <x:c r="J164" s="10"/>
      <x:c r="K164" s="10"/>
      <x:c r="L164" s="10"/>
      <x:c r="M164" s="5" t="str">
        <x:f>IF(A164="","",IF(COUNTIFS($A$6:$A$505,A164)&lt;&gt;1,"[Duplicate ID]",IF(AND('Start'!$D$6&lt;&gt;"No",H164&lt;&gt;"Deceased"),"Private person",IF(TRIM(B164&amp;" "&amp;C164)="","[Name unknown]",TRIM(B164&amp;" "&amp;C164)))))</x:f>
      </x:c>
      <x:c r="N164" s="5" t="str">
        <x:f>IF(A164="","",IF(AND('Start'!$D$6&lt;&gt;"No",H164&lt;&gt;"Deceased"),"",IF(D164="","", "b. "&amp;D164)&amp;IF(F164="","","  d. "&amp;F164)))</x:f>
      </x:c>
      <x:c r="O164" s="5" t="str">
        <x:f>IF(A164="","",IF(COUNTIFS($A$6:$A$505,A164)&lt;&gt;1,"Duplicate person ID",IF(I164="","",IF(COUNTIFS('Families'!$A$6:$A$305,I164)&lt;&gt;1,"Check chosen family",IF(COUNTIFS('Parent links'!$A$6:$A$755,A164,'Parent links'!$B$6:$B$755,I164,'Parent links'!$C$6:$C$755,J164)&lt;&gt;1,"Check chosen parent link","")))))</x:f>
      </x:c>
    </x:row>
    <x:row r="165" ht="25" customHeight="1">
      <x:c r="A165" s="10"/>
      <x:c r="B165" s="10"/>
      <x:c r="C165" s="10"/>
      <x:c r="D165" s="11"/>
      <x:c r="E165" s="11"/>
      <x:c r="F165" s="11"/>
      <x:c r="G165" s="11"/>
      <x:c r="H165" s="10"/>
      <x:c r="I165" s="10"/>
      <x:c r="J165" s="10"/>
      <x:c r="K165" s="10"/>
      <x:c r="L165" s="10"/>
      <x:c r="M165" s="5" t="str">
        <x:f>IF(A165="","",IF(COUNTIFS($A$6:$A$505,A165)&lt;&gt;1,"[Duplicate ID]",IF(AND('Start'!$D$6&lt;&gt;"No",H165&lt;&gt;"Deceased"),"Private person",IF(TRIM(B165&amp;" "&amp;C165)="","[Name unknown]",TRIM(B165&amp;" "&amp;C165)))))</x:f>
      </x:c>
      <x:c r="N165" s="5" t="str">
        <x:f>IF(A165="","",IF(AND('Start'!$D$6&lt;&gt;"No",H165&lt;&gt;"Deceased"),"",IF(D165="","", "b. "&amp;D165)&amp;IF(F165="","","  d. "&amp;F165)))</x:f>
      </x:c>
      <x:c r="O165" s="5" t="str">
        <x:f>IF(A165="","",IF(COUNTIFS($A$6:$A$505,A165)&lt;&gt;1,"Duplicate person ID",IF(I165="","",IF(COUNTIFS('Families'!$A$6:$A$305,I165)&lt;&gt;1,"Check chosen family",IF(COUNTIFS('Parent links'!$A$6:$A$755,A165,'Parent links'!$B$6:$B$755,I165,'Parent links'!$C$6:$C$755,J165)&lt;&gt;1,"Check chosen parent link","")))))</x:f>
      </x:c>
    </x:row>
    <x:row r="166" ht="25" customHeight="1">
      <x:c r="A166" s="10"/>
      <x:c r="B166" s="10"/>
      <x:c r="C166" s="10"/>
      <x:c r="D166" s="11"/>
      <x:c r="E166" s="11"/>
      <x:c r="F166" s="11"/>
      <x:c r="G166" s="11"/>
      <x:c r="H166" s="10"/>
      <x:c r="I166" s="10"/>
      <x:c r="J166" s="10"/>
      <x:c r="K166" s="10"/>
      <x:c r="L166" s="10"/>
      <x:c r="M166" s="5" t="str">
        <x:f>IF(A166="","",IF(COUNTIFS($A$6:$A$505,A166)&lt;&gt;1,"[Duplicate ID]",IF(AND('Start'!$D$6&lt;&gt;"No",H166&lt;&gt;"Deceased"),"Private person",IF(TRIM(B166&amp;" "&amp;C166)="","[Name unknown]",TRIM(B166&amp;" "&amp;C166)))))</x:f>
      </x:c>
      <x:c r="N166" s="5" t="str">
        <x:f>IF(A166="","",IF(AND('Start'!$D$6&lt;&gt;"No",H166&lt;&gt;"Deceased"),"",IF(D166="","", "b. "&amp;D166)&amp;IF(F166="","","  d. "&amp;F166)))</x:f>
      </x:c>
      <x:c r="O166" s="5" t="str">
        <x:f>IF(A166="","",IF(COUNTIFS($A$6:$A$505,A166)&lt;&gt;1,"Duplicate person ID",IF(I166="","",IF(COUNTIFS('Families'!$A$6:$A$305,I166)&lt;&gt;1,"Check chosen family",IF(COUNTIFS('Parent links'!$A$6:$A$755,A166,'Parent links'!$B$6:$B$755,I166,'Parent links'!$C$6:$C$755,J166)&lt;&gt;1,"Check chosen parent link","")))))</x:f>
      </x:c>
    </x:row>
    <x:row r="167" ht="25" customHeight="1">
      <x:c r="A167" s="10"/>
      <x:c r="B167" s="10"/>
      <x:c r="C167" s="10"/>
      <x:c r="D167" s="11"/>
      <x:c r="E167" s="11"/>
      <x:c r="F167" s="11"/>
      <x:c r="G167" s="11"/>
      <x:c r="H167" s="10"/>
      <x:c r="I167" s="10"/>
      <x:c r="J167" s="10"/>
      <x:c r="K167" s="10"/>
      <x:c r="L167" s="10"/>
      <x:c r="M167" s="5" t="str">
        <x:f>IF(A167="","",IF(COUNTIFS($A$6:$A$505,A167)&lt;&gt;1,"[Duplicate ID]",IF(AND('Start'!$D$6&lt;&gt;"No",H167&lt;&gt;"Deceased"),"Private person",IF(TRIM(B167&amp;" "&amp;C167)="","[Name unknown]",TRIM(B167&amp;" "&amp;C167)))))</x:f>
      </x:c>
      <x:c r="N167" s="5" t="str">
        <x:f>IF(A167="","",IF(AND('Start'!$D$6&lt;&gt;"No",H167&lt;&gt;"Deceased"),"",IF(D167="","", "b. "&amp;D167)&amp;IF(F167="","","  d. "&amp;F167)))</x:f>
      </x:c>
      <x:c r="O167" s="5" t="str">
        <x:f>IF(A167="","",IF(COUNTIFS($A$6:$A$505,A167)&lt;&gt;1,"Duplicate person ID",IF(I167="","",IF(COUNTIFS('Families'!$A$6:$A$305,I167)&lt;&gt;1,"Check chosen family",IF(COUNTIFS('Parent links'!$A$6:$A$755,A167,'Parent links'!$B$6:$B$755,I167,'Parent links'!$C$6:$C$755,J167)&lt;&gt;1,"Check chosen parent link","")))))</x:f>
      </x:c>
    </x:row>
    <x:row r="168" ht="25" customHeight="1">
      <x:c r="A168" s="10"/>
      <x:c r="B168" s="10"/>
      <x:c r="C168" s="10"/>
      <x:c r="D168" s="11"/>
      <x:c r="E168" s="11"/>
      <x:c r="F168" s="11"/>
      <x:c r="G168" s="11"/>
      <x:c r="H168" s="10"/>
      <x:c r="I168" s="10"/>
      <x:c r="J168" s="10"/>
      <x:c r="K168" s="10"/>
      <x:c r="L168" s="10"/>
      <x:c r="M168" s="5" t="str">
        <x:f>IF(A168="","",IF(COUNTIFS($A$6:$A$505,A168)&lt;&gt;1,"[Duplicate ID]",IF(AND('Start'!$D$6&lt;&gt;"No",H168&lt;&gt;"Deceased"),"Private person",IF(TRIM(B168&amp;" "&amp;C168)="","[Name unknown]",TRIM(B168&amp;" "&amp;C168)))))</x:f>
      </x:c>
      <x:c r="N168" s="5" t="str">
        <x:f>IF(A168="","",IF(AND('Start'!$D$6&lt;&gt;"No",H168&lt;&gt;"Deceased"),"",IF(D168="","", "b. "&amp;D168)&amp;IF(F168="","","  d. "&amp;F168)))</x:f>
      </x:c>
      <x:c r="O168" s="5" t="str">
        <x:f>IF(A168="","",IF(COUNTIFS($A$6:$A$505,A168)&lt;&gt;1,"Duplicate person ID",IF(I168="","",IF(COUNTIFS('Families'!$A$6:$A$305,I168)&lt;&gt;1,"Check chosen family",IF(COUNTIFS('Parent links'!$A$6:$A$755,A168,'Parent links'!$B$6:$B$755,I168,'Parent links'!$C$6:$C$755,J168)&lt;&gt;1,"Check chosen parent link","")))))</x:f>
      </x:c>
    </x:row>
    <x:row r="169" ht="25" customHeight="1">
      <x:c r="A169" s="10"/>
      <x:c r="B169" s="10"/>
      <x:c r="C169" s="10"/>
      <x:c r="D169" s="11"/>
      <x:c r="E169" s="11"/>
      <x:c r="F169" s="11"/>
      <x:c r="G169" s="11"/>
      <x:c r="H169" s="10"/>
      <x:c r="I169" s="10"/>
      <x:c r="J169" s="10"/>
      <x:c r="K169" s="10"/>
      <x:c r="L169" s="10"/>
      <x:c r="M169" s="5" t="str">
        <x:f>IF(A169="","",IF(COUNTIFS($A$6:$A$505,A169)&lt;&gt;1,"[Duplicate ID]",IF(AND('Start'!$D$6&lt;&gt;"No",H169&lt;&gt;"Deceased"),"Private person",IF(TRIM(B169&amp;" "&amp;C169)="","[Name unknown]",TRIM(B169&amp;" "&amp;C169)))))</x:f>
      </x:c>
      <x:c r="N169" s="5" t="str">
        <x:f>IF(A169="","",IF(AND('Start'!$D$6&lt;&gt;"No",H169&lt;&gt;"Deceased"),"",IF(D169="","", "b. "&amp;D169)&amp;IF(F169="","","  d. "&amp;F169)))</x:f>
      </x:c>
      <x:c r="O169" s="5" t="str">
        <x:f>IF(A169="","",IF(COUNTIFS($A$6:$A$505,A169)&lt;&gt;1,"Duplicate person ID",IF(I169="","",IF(COUNTIFS('Families'!$A$6:$A$305,I169)&lt;&gt;1,"Check chosen family",IF(COUNTIFS('Parent links'!$A$6:$A$755,A169,'Parent links'!$B$6:$B$755,I169,'Parent links'!$C$6:$C$755,J169)&lt;&gt;1,"Check chosen parent link","")))))</x:f>
      </x:c>
    </x:row>
    <x:row r="170" ht="25" customHeight="1">
      <x:c r="A170" s="10"/>
      <x:c r="B170" s="10"/>
      <x:c r="C170" s="10"/>
      <x:c r="D170" s="11"/>
      <x:c r="E170" s="11"/>
      <x:c r="F170" s="11"/>
      <x:c r="G170" s="11"/>
      <x:c r="H170" s="10"/>
      <x:c r="I170" s="10"/>
      <x:c r="J170" s="10"/>
      <x:c r="K170" s="10"/>
      <x:c r="L170" s="10"/>
      <x:c r="M170" s="5" t="str">
        <x:f>IF(A170="","",IF(COUNTIFS($A$6:$A$505,A170)&lt;&gt;1,"[Duplicate ID]",IF(AND('Start'!$D$6&lt;&gt;"No",H170&lt;&gt;"Deceased"),"Private person",IF(TRIM(B170&amp;" "&amp;C170)="","[Name unknown]",TRIM(B170&amp;" "&amp;C170)))))</x:f>
      </x:c>
      <x:c r="N170" s="5" t="str">
        <x:f>IF(A170="","",IF(AND('Start'!$D$6&lt;&gt;"No",H170&lt;&gt;"Deceased"),"",IF(D170="","", "b. "&amp;D170)&amp;IF(F170="","","  d. "&amp;F170)))</x:f>
      </x:c>
      <x:c r="O170" s="5" t="str">
        <x:f>IF(A170="","",IF(COUNTIFS($A$6:$A$505,A170)&lt;&gt;1,"Duplicate person ID",IF(I170="","",IF(COUNTIFS('Families'!$A$6:$A$305,I170)&lt;&gt;1,"Check chosen family",IF(COUNTIFS('Parent links'!$A$6:$A$755,A170,'Parent links'!$B$6:$B$755,I170,'Parent links'!$C$6:$C$755,J170)&lt;&gt;1,"Check chosen parent link","")))))</x:f>
      </x:c>
    </x:row>
    <x:row r="171" ht="25" customHeight="1">
      <x:c r="A171" s="10"/>
      <x:c r="B171" s="10"/>
      <x:c r="C171" s="10"/>
      <x:c r="D171" s="11"/>
      <x:c r="E171" s="11"/>
      <x:c r="F171" s="11"/>
      <x:c r="G171" s="11"/>
      <x:c r="H171" s="10"/>
      <x:c r="I171" s="10"/>
      <x:c r="J171" s="10"/>
      <x:c r="K171" s="10"/>
      <x:c r="L171" s="10"/>
      <x:c r="M171" s="5" t="str">
        <x:f>IF(A171="","",IF(COUNTIFS($A$6:$A$505,A171)&lt;&gt;1,"[Duplicate ID]",IF(AND('Start'!$D$6&lt;&gt;"No",H171&lt;&gt;"Deceased"),"Private person",IF(TRIM(B171&amp;" "&amp;C171)="","[Name unknown]",TRIM(B171&amp;" "&amp;C171)))))</x:f>
      </x:c>
      <x:c r="N171" s="5" t="str">
        <x:f>IF(A171="","",IF(AND('Start'!$D$6&lt;&gt;"No",H171&lt;&gt;"Deceased"),"",IF(D171="","", "b. "&amp;D171)&amp;IF(F171="","","  d. "&amp;F171)))</x:f>
      </x:c>
      <x:c r="O171" s="5" t="str">
        <x:f>IF(A171="","",IF(COUNTIFS($A$6:$A$505,A171)&lt;&gt;1,"Duplicate person ID",IF(I171="","",IF(COUNTIFS('Families'!$A$6:$A$305,I171)&lt;&gt;1,"Check chosen family",IF(COUNTIFS('Parent links'!$A$6:$A$755,A171,'Parent links'!$B$6:$B$755,I171,'Parent links'!$C$6:$C$755,J171)&lt;&gt;1,"Check chosen parent link","")))))</x:f>
      </x:c>
    </x:row>
    <x:row r="172" ht="25" customHeight="1">
      <x:c r="A172" s="10"/>
      <x:c r="B172" s="10"/>
      <x:c r="C172" s="10"/>
      <x:c r="D172" s="11"/>
      <x:c r="E172" s="11"/>
      <x:c r="F172" s="11"/>
      <x:c r="G172" s="11"/>
      <x:c r="H172" s="10"/>
      <x:c r="I172" s="10"/>
      <x:c r="J172" s="10"/>
      <x:c r="K172" s="10"/>
      <x:c r="L172" s="10"/>
      <x:c r="M172" s="5" t="str">
        <x:f>IF(A172="","",IF(COUNTIFS($A$6:$A$505,A172)&lt;&gt;1,"[Duplicate ID]",IF(AND('Start'!$D$6&lt;&gt;"No",H172&lt;&gt;"Deceased"),"Private person",IF(TRIM(B172&amp;" "&amp;C172)="","[Name unknown]",TRIM(B172&amp;" "&amp;C172)))))</x:f>
      </x:c>
      <x:c r="N172" s="5" t="str">
        <x:f>IF(A172="","",IF(AND('Start'!$D$6&lt;&gt;"No",H172&lt;&gt;"Deceased"),"",IF(D172="","", "b. "&amp;D172)&amp;IF(F172="","","  d. "&amp;F172)))</x:f>
      </x:c>
      <x:c r="O172" s="5" t="str">
        <x:f>IF(A172="","",IF(COUNTIFS($A$6:$A$505,A172)&lt;&gt;1,"Duplicate person ID",IF(I172="","",IF(COUNTIFS('Families'!$A$6:$A$305,I172)&lt;&gt;1,"Check chosen family",IF(COUNTIFS('Parent links'!$A$6:$A$755,A172,'Parent links'!$B$6:$B$755,I172,'Parent links'!$C$6:$C$755,J172)&lt;&gt;1,"Check chosen parent link","")))))</x:f>
      </x:c>
    </x:row>
    <x:row r="173" ht="25" customHeight="1">
      <x:c r="A173" s="10"/>
      <x:c r="B173" s="10"/>
      <x:c r="C173" s="10"/>
      <x:c r="D173" s="11"/>
      <x:c r="E173" s="11"/>
      <x:c r="F173" s="11"/>
      <x:c r="G173" s="11"/>
      <x:c r="H173" s="10"/>
      <x:c r="I173" s="10"/>
      <x:c r="J173" s="10"/>
      <x:c r="K173" s="10"/>
      <x:c r="L173" s="10"/>
      <x:c r="M173" s="5" t="str">
        <x:f>IF(A173="","",IF(COUNTIFS($A$6:$A$505,A173)&lt;&gt;1,"[Duplicate ID]",IF(AND('Start'!$D$6&lt;&gt;"No",H173&lt;&gt;"Deceased"),"Private person",IF(TRIM(B173&amp;" "&amp;C173)="","[Name unknown]",TRIM(B173&amp;" "&amp;C173)))))</x:f>
      </x:c>
      <x:c r="N173" s="5" t="str">
        <x:f>IF(A173="","",IF(AND('Start'!$D$6&lt;&gt;"No",H173&lt;&gt;"Deceased"),"",IF(D173="","", "b. "&amp;D173)&amp;IF(F173="","","  d. "&amp;F173)))</x:f>
      </x:c>
      <x:c r="O173" s="5" t="str">
        <x:f>IF(A173="","",IF(COUNTIFS($A$6:$A$505,A173)&lt;&gt;1,"Duplicate person ID",IF(I173="","",IF(COUNTIFS('Families'!$A$6:$A$305,I173)&lt;&gt;1,"Check chosen family",IF(COUNTIFS('Parent links'!$A$6:$A$755,A173,'Parent links'!$B$6:$B$755,I173,'Parent links'!$C$6:$C$755,J173)&lt;&gt;1,"Check chosen parent link","")))))</x:f>
      </x:c>
    </x:row>
    <x:row r="174" ht="25" customHeight="1">
      <x:c r="A174" s="10"/>
      <x:c r="B174" s="10"/>
      <x:c r="C174" s="10"/>
      <x:c r="D174" s="11"/>
      <x:c r="E174" s="11"/>
      <x:c r="F174" s="11"/>
      <x:c r="G174" s="11"/>
      <x:c r="H174" s="10"/>
      <x:c r="I174" s="10"/>
      <x:c r="J174" s="10"/>
      <x:c r="K174" s="10"/>
      <x:c r="L174" s="10"/>
      <x:c r="M174" s="5" t="str">
        <x:f>IF(A174="","",IF(COUNTIFS($A$6:$A$505,A174)&lt;&gt;1,"[Duplicate ID]",IF(AND('Start'!$D$6&lt;&gt;"No",H174&lt;&gt;"Deceased"),"Private person",IF(TRIM(B174&amp;" "&amp;C174)="","[Name unknown]",TRIM(B174&amp;" "&amp;C174)))))</x:f>
      </x:c>
      <x:c r="N174" s="5" t="str">
        <x:f>IF(A174="","",IF(AND('Start'!$D$6&lt;&gt;"No",H174&lt;&gt;"Deceased"),"",IF(D174="","", "b. "&amp;D174)&amp;IF(F174="","","  d. "&amp;F174)))</x:f>
      </x:c>
      <x:c r="O174" s="5" t="str">
        <x:f>IF(A174="","",IF(COUNTIFS($A$6:$A$505,A174)&lt;&gt;1,"Duplicate person ID",IF(I174="","",IF(COUNTIFS('Families'!$A$6:$A$305,I174)&lt;&gt;1,"Check chosen family",IF(COUNTIFS('Parent links'!$A$6:$A$755,A174,'Parent links'!$B$6:$B$755,I174,'Parent links'!$C$6:$C$755,J174)&lt;&gt;1,"Check chosen parent link","")))))</x:f>
      </x:c>
    </x:row>
    <x:row r="175" ht="25" customHeight="1">
      <x:c r="A175" s="10"/>
      <x:c r="B175" s="10"/>
      <x:c r="C175" s="10"/>
      <x:c r="D175" s="11"/>
      <x:c r="E175" s="11"/>
      <x:c r="F175" s="11"/>
      <x:c r="G175" s="11"/>
      <x:c r="H175" s="10"/>
      <x:c r="I175" s="10"/>
      <x:c r="J175" s="10"/>
      <x:c r="K175" s="10"/>
      <x:c r="L175" s="10"/>
      <x:c r="M175" s="5" t="str">
        <x:f>IF(A175="","",IF(COUNTIFS($A$6:$A$505,A175)&lt;&gt;1,"[Duplicate ID]",IF(AND('Start'!$D$6&lt;&gt;"No",H175&lt;&gt;"Deceased"),"Private person",IF(TRIM(B175&amp;" "&amp;C175)="","[Name unknown]",TRIM(B175&amp;" "&amp;C175)))))</x:f>
      </x:c>
      <x:c r="N175" s="5" t="str">
        <x:f>IF(A175="","",IF(AND('Start'!$D$6&lt;&gt;"No",H175&lt;&gt;"Deceased"),"",IF(D175="","", "b. "&amp;D175)&amp;IF(F175="","","  d. "&amp;F175)))</x:f>
      </x:c>
      <x:c r="O175" s="5" t="str">
        <x:f>IF(A175="","",IF(COUNTIFS($A$6:$A$505,A175)&lt;&gt;1,"Duplicate person ID",IF(I175="","",IF(COUNTIFS('Families'!$A$6:$A$305,I175)&lt;&gt;1,"Check chosen family",IF(COUNTIFS('Parent links'!$A$6:$A$755,A175,'Parent links'!$B$6:$B$755,I175,'Parent links'!$C$6:$C$755,J175)&lt;&gt;1,"Check chosen parent link","")))))</x:f>
      </x:c>
    </x:row>
    <x:row r="176" ht="25" customHeight="1">
      <x:c r="A176" s="10"/>
      <x:c r="B176" s="10"/>
      <x:c r="C176" s="10"/>
      <x:c r="D176" s="11"/>
      <x:c r="E176" s="11"/>
      <x:c r="F176" s="11"/>
      <x:c r="G176" s="11"/>
      <x:c r="H176" s="10"/>
      <x:c r="I176" s="10"/>
      <x:c r="J176" s="10"/>
      <x:c r="K176" s="10"/>
      <x:c r="L176" s="10"/>
      <x:c r="M176" s="5" t="str">
        <x:f>IF(A176="","",IF(COUNTIFS($A$6:$A$505,A176)&lt;&gt;1,"[Duplicate ID]",IF(AND('Start'!$D$6&lt;&gt;"No",H176&lt;&gt;"Deceased"),"Private person",IF(TRIM(B176&amp;" "&amp;C176)="","[Name unknown]",TRIM(B176&amp;" "&amp;C176)))))</x:f>
      </x:c>
      <x:c r="N176" s="5" t="str">
        <x:f>IF(A176="","",IF(AND('Start'!$D$6&lt;&gt;"No",H176&lt;&gt;"Deceased"),"",IF(D176="","", "b. "&amp;D176)&amp;IF(F176="","","  d. "&amp;F176)))</x:f>
      </x:c>
      <x:c r="O176" s="5" t="str">
        <x:f>IF(A176="","",IF(COUNTIFS($A$6:$A$505,A176)&lt;&gt;1,"Duplicate person ID",IF(I176="","",IF(COUNTIFS('Families'!$A$6:$A$305,I176)&lt;&gt;1,"Check chosen family",IF(COUNTIFS('Parent links'!$A$6:$A$755,A176,'Parent links'!$B$6:$B$755,I176,'Parent links'!$C$6:$C$755,J176)&lt;&gt;1,"Check chosen parent link","")))))</x:f>
      </x:c>
    </x:row>
    <x:row r="177" ht="25" customHeight="1">
      <x:c r="A177" s="10"/>
      <x:c r="B177" s="10"/>
      <x:c r="C177" s="10"/>
      <x:c r="D177" s="11"/>
      <x:c r="E177" s="11"/>
      <x:c r="F177" s="11"/>
      <x:c r="G177" s="11"/>
      <x:c r="H177" s="10"/>
      <x:c r="I177" s="10"/>
      <x:c r="J177" s="10"/>
      <x:c r="K177" s="10"/>
      <x:c r="L177" s="10"/>
      <x:c r="M177" s="5" t="str">
        <x:f>IF(A177="","",IF(COUNTIFS($A$6:$A$505,A177)&lt;&gt;1,"[Duplicate ID]",IF(AND('Start'!$D$6&lt;&gt;"No",H177&lt;&gt;"Deceased"),"Private person",IF(TRIM(B177&amp;" "&amp;C177)="","[Name unknown]",TRIM(B177&amp;" "&amp;C177)))))</x:f>
      </x:c>
      <x:c r="N177" s="5" t="str">
        <x:f>IF(A177="","",IF(AND('Start'!$D$6&lt;&gt;"No",H177&lt;&gt;"Deceased"),"",IF(D177="","", "b. "&amp;D177)&amp;IF(F177="","","  d. "&amp;F177)))</x:f>
      </x:c>
      <x:c r="O177" s="5" t="str">
        <x:f>IF(A177="","",IF(COUNTIFS($A$6:$A$505,A177)&lt;&gt;1,"Duplicate person ID",IF(I177="","",IF(COUNTIFS('Families'!$A$6:$A$305,I177)&lt;&gt;1,"Check chosen family",IF(COUNTIFS('Parent links'!$A$6:$A$755,A177,'Parent links'!$B$6:$B$755,I177,'Parent links'!$C$6:$C$755,J177)&lt;&gt;1,"Check chosen parent link","")))))</x:f>
      </x:c>
    </x:row>
    <x:row r="178" ht="25" customHeight="1">
      <x:c r="A178" s="10"/>
      <x:c r="B178" s="10"/>
      <x:c r="C178" s="10"/>
      <x:c r="D178" s="11"/>
      <x:c r="E178" s="11"/>
      <x:c r="F178" s="11"/>
      <x:c r="G178" s="11"/>
      <x:c r="H178" s="10"/>
      <x:c r="I178" s="10"/>
      <x:c r="J178" s="10"/>
      <x:c r="K178" s="10"/>
      <x:c r="L178" s="10"/>
      <x:c r="M178" s="5" t="str">
        <x:f>IF(A178="","",IF(COUNTIFS($A$6:$A$505,A178)&lt;&gt;1,"[Duplicate ID]",IF(AND('Start'!$D$6&lt;&gt;"No",H178&lt;&gt;"Deceased"),"Private person",IF(TRIM(B178&amp;" "&amp;C178)="","[Name unknown]",TRIM(B178&amp;" "&amp;C178)))))</x:f>
      </x:c>
      <x:c r="N178" s="5" t="str">
        <x:f>IF(A178="","",IF(AND('Start'!$D$6&lt;&gt;"No",H178&lt;&gt;"Deceased"),"",IF(D178="","", "b. "&amp;D178)&amp;IF(F178="","","  d. "&amp;F178)))</x:f>
      </x:c>
      <x:c r="O178" s="5" t="str">
        <x:f>IF(A178="","",IF(COUNTIFS($A$6:$A$505,A178)&lt;&gt;1,"Duplicate person ID",IF(I178="","",IF(COUNTIFS('Families'!$A$6:$A$305,I178)&lt;&gt;1,"Check chosen family",IF(COUNTIFS('Parent links'!$A$6:$A$755,A178,'Parent links'!$B$6:$B$755,I178,'Parent links'!$C$6:$C$755,J178)&lt;&gt;1,"Check chosen parent link","")))))</x:f>
      </x:c>
    </x:row>
    <x:row r="179" ht="25" customHeight="1">
      <x:c r="A179" s="10"/>
      <x:c r="B179" s="10"/>
      <x:c r="C179" s="10"/>
      <x:c r="D179" s="11"/>
      <x:c r="E179" s="11"/>
      <x:c r="F179" s="11"/>
      <x:c r="G179" s="11"/>
      <x:c r="H179" s="10"/>
      <x:c r="I179" s="10"/>
      <x:c r="J179" s="10"/>
      <x:c r="K179" s="10"/>
      <x:c r="L179" s="10"/>
      <x:c r="M179" s="5" t="str">
        <x:f>IF(A179="","",IF(COUNTIFS($A$6:$A$505,A179)&lt;&gt;1,"[Duplicate ID]",IF(AND('Start'!$D$6&lt;&gt;"No",H179&lt;&gt;"Deceased"),"Private person",IF(TRIM(B179&amp;" "&amp;C179)="","[Name unknown]",TRIM(B179&amp;" "&amp;C179)))))</x:f>
      </x:c>
      <x:c r="N179" s="5" t="str">
        <x:f>IF(A179="","",IF(AND('Start'!$D$6&lt;&gt;"No",H179&lt;&gt;"Deceased"),"",IF(D179="","", "b. "&amp;D179)&amp;IF(F179="","","  d. "&amp;F179)))</x:f>
      </x:c>
      <x:c r="O179" s="5" t="str">
        <x:f>IF(A179="","",IF(COUNTIFS($A$6:$A$505,A179)&lt;&gt;1,"Duplicate person ID",IF(I179="","",IF(COUNTIFS('Families'!$A$6:$A$305,I179)&lt;&gt;1,"Check chosen family",IF(COUNTIFS('Parent links'!$A$6:$A$755,A179,'Parent links'!$B$6:$B$755,I179,'Parent links'!$C$6:$C$755,J179)&lt;&gt;1,"Check chosen parent link","")))))</x:f>
      </x:c>
    </x:row>
    <x:row r="180" ht="25" customHeight="1">
      <x:c r="A180" s="10"/>
      <x:c r="B180" s="10"/>
      <x:c r="C180" s="10"/>
      <x:c r="D180" s="11"/>
      <x:c r="E180" s="11"/>
      <x:c r="F180" s="11"/>
      <x:c r="G180" s="11"/>
      <x:c r="H180" s="10"/>
      <x:c r="I180" s="10"/>
      <x:c r="J180" s="10"/>
      <x:c r="K180" s="10"/>
      <x:c r="L180" s="10"/>
      <x:c r="M180" s="5" t="str">
        <x:f>IF(A180="","",IF(COUNTIFS($A$6:$A$505,A180)&lt;&gt;1,"[Duplicate ID]",IF(AND('Start'!$D$6&lt;&gt;"No",H180&lt;&gt;"Deceased"),"Private person",IF(TRIM(B180&amp;" "&amp;C180)="","[Name unknown]",TRIM(B180&amp;" "&amp;C180)))))</x:f>
      </x:c>
      <x:c r="N180" s="5" t="str">
        <x:f>IF(A180="","",IF(AND('Start'!$D$6&lt;&gt;"No",H180&lt;&gt;"Deceased"),"",IF(D180="","", "b. "&amp;D180)&amp;IF(F180="","","  d. "&amp;F180)))</x:f>
      </x:c>
      <x:c r="O180" s="5" t="str">
        <x:f>IF(A180="","",IF(COUNTIFS($A$6:$A$505,A180)&lt;&gt;1,"Duplicate person ID",IF(I180="","",IF(COUNTIFS('Families'!$A$6:$A$305,I180)&lt;&gt;1,"Check chosen family",IF(COUNTIFS('Parent links'!$A$6:$A$755,A180,'Parent links'!$B$6:$B$755,I180,'Parent links'!$C$6:$C$755,J180)&lt;&gt;1,"Check chosen parent link","")))))</x:f>
      </x:c>
    </x:row>
    <x:row r="181" ht="25" customHeight="1">
      <x:c r="A181" s="10"/>
      <x:c r="B181" s="10"/>
      <x:c r="C181" s="10"/>
      <x:c r="D181" s="11"/>
      <x:c r="E181" s="11"/>
      <x:c r="F181" s="11"/>
      <x:c r="G181" s="11"/>
      <x:c r="H181" s="10"/>
      <x:c r="I181" s="10"/>
      <x:c r="J181" s="10"/>
      <x:c r="K181" s="10"/>
      <x:c r="L181" s="10"/>
      <x:c r="M181" s="5" t="str">
        <x:f>IF(A181="","",IF(COUNTIFS($A$6:$A$505,A181)&lt;&gt;1,"[Duplicate ID]",IF(AND('Start'!$D$6&lt;&gt;"No",H181&lt;&gt;"Deceased"),"Private person",IF(TRIM(B181&amp;" "&amp;C181)="","[Name unknown]",TRIM(B181&amp;" "&amp;C181)))))</x:f>
      </x:c>
      <x:c r="N181" s="5" t="str">
        <x:f>IF(A181="","",IF(AND('Start'!$D$6&lt;&gt;"No",H181&lt;&gt;"Deceased"),"",IF(D181="","", "b. "&amp;D181)&amp;IF(F181="","","  d. "&amp;F181)))</x:f>
      </x:c>
      <x:c r="O181" s="5" t="str">
        <x:f>IF(A181="","",IF(COUNTIFS($A$6:$A$505,A181)&lt;&gt;1,"Duplicate person ID",IF(I181="","",IF(COUNTIFS('Families'!$A$6:$A$305,I181)&lt;&gt;1,"Check chosen family",IF(COUNTIFS('Parent links'!$A$6:$A$755,A181,'Parent links'!$B$6:$B$755,I181,'Parent links'!$C$6:$C$755,J181)&lt;&gt;1,"Check chosen parent link","")))))</x:f>
      </x:c>
    </x:row>
    <x:row r="182" ht="25" customHeight="1">
      <x:c r="A182" s="10"/>
      <x:c r="B182" s="10"/>
      <x:c r="C182" s="10"/>
      <x:c r="D182" s="11"/>
      <x:c r="E182" s="11"/>
      <x:c r="F182" s="11"/>
      <x:c r="G182" s="11"/>
      <x:c r="H182" s="10"/>
      <x:c r="I182" s="10"/>
      <x:c r="J182" s="10"/>
      <x:c r="K182" s="10"/>
      <x:c r="L182" s="10"/>
      <x:c r="M182" s="5" t="str">
        <x:f>IF(A182="","",IF(COUNTIFS($A$6:$A$505,A182)&lt;&gt;1,"[Duplicate ID]",IF(AND('Start'!$D$6&lt;&gt;"No",H182&lt;&gt;"Deceased"),"Private person",IF(TRIM(B182&amp;" "&amp;C182)="","[Name unknown]",TRIM(B182&amp;" "&amp;C182)))))</x:f>
      </x:c>
      <x:c r="N182" s="5" t="str">
        <x:f>IF(A182="","",IF(AND('Start'!$D$6&lt;&gt;"No",H182&lt;&gt;"Deceased"),"",IF(D182="","", "b. "&amp;D182)&amp;IF(F182="","","  d. "&amp;F182)))</x:f>
      </x:c>
      <x:c r="O182" s="5" t="str">
        <x:f>IF(A182="","",IF(COUNTIFS($A$6:$A$505,A182)&lt;&gt;1,"Duplicate person ID",IF(I182="","",IF(COUNTIFS('Families'!$A$6:$A$305,I182)&lt;&gt;1,"Check chosen family",IF(COUNTIFS('Parent links'!$A$6:$A$755,A182,'Parent links'!$B$6:$B$755,I182,'Parent links'!$C$6:$C$755,J182)&lt;&gt;1,"Check chosen parent link","")))))</x:f>
      </x:c>
    </x:row>
    <x:row r="183" ht="25" customHeight="1">
      <x:c r="A183" s="10"/>
      <x:c r="B183" s="10"/>
      <x:c r="C183" s="10"/>
      <x:c r="D183" s="11"/>
      <x:c r="E183" s="11"/>
      <x:c r="F183" s="11"/>
      <x:c r="G183" s="11"/>
      <x:c r="H183" s="10"/>
      <x:c r="I183" s="10"/>
      <x:c r="J183" s="10"/>
      <x:c r="K183" s="10"/>
      <x:c r="L183" s="10"/>
      <x:c r="M183" s="5" t="str">
        <x:f>IF(A183="","",IF(COUNTIFS($A$6:$A$505,A183)&lt;&gt;1,"[Duplicate ID]",IF(AND('Start'!$D$6&lt;&gt;"No",H183&lt;&gt;"Deceased"),"Private person",IF(TRIM(B183&amp;" "&amp;C183)="","[Name unknown]",TRIM(B183&amp;" "&amp;C183)))))</x:f>
      </x:c>
      <x:c r="N183" s="5" t="str">
        <x:f>IF(A183="","",IF(AND('Start'!$D$6&lt;&gt;"No",H183&lt;&gt;"Deceased"),"",IF(D183="","", "b. "&amp;D183)&amp;IF(F183="","","  d. "&amp;F183)))</x:f>
      </x:c>
      <x:c r="O183" s="5" t="str">
        <x:f>IF(A183="","",IF(COUNTIFS($A$6:$A$505,A183)&lt;&gt;1,"Duplicate person ID",IF(I183="","",IF(COUNTIFS('Families'!$A$6:$A$305,I183)&lt;&gt;1,"Check chosen family",IF(COUNTIFS('Parent links'!$A$6:$A$755,A183,'Parent links'!$B$6:$B$755,I183,'Parent links'!$C$6:$C$755,J183)&lt;&gt;1,"Check chosen parent link","")))))</x:f>
      </x:c>
    </x:row>
    <x:row r="184" ht="25" customHeight="1">
      <x:c r="A184" s="10"/>
      <x:c r="B184" s="10"/>
      <x:c r="C184" s="10"/>
      <x:c r="D184" s="11"/>
      <x:c r="E184" s="11"/>
      <x:c r="F184" s="11"/>
      <x:c r="G184" s="11"/>
      <x:c r="H184" s="10"/>
      <x:c r="I184" s="10"/>
      <x:c r="J184" s="10"/>
      <x:c r="K184" s="10"/>
      <x:c r="L184" s="10"/>
      <x:c r="M184" s="5" t="str">
        <x:f>IF(A184="","",IF(COUNTIFS($A$6:$A$505,A184)&lt;&gt;1,"[Duplicate ID]",IF(AND('Start'!$D$6&lt;&gt;"No",H184&lt;&gt;"Deceased"),"Private person",IF(TRIM(B184&amp;" "&amp;C184)="","[Name unknown]",TRIM(B184&amp;" "&amp;C184)))))</x:f>
      </x:c>
      <x:c r="N184" s="5" t="str">
        <x:f>IF(A184="","",IF(AND('Start'!$D$6&lt;&gt;"No",H184&lt;&gt;"Deceased"),"",IF(D184="","", "b. "&amp;D184)&amp;IF(F184="","","  d. "&amp;F184)))</x:f>
      </x:c>
      <x:c r="O184" s="5" t="str">
        <x:f>IF(A184="","",IF(COUNTIFS($A$6:$A$505,A184)&lt;&gt;1,"Duplicate person ID",IF(I184="","",IF(COUNTIFS('Families'!$A$6:$A$305,I184)&lt;&gt;1,"Check chosen family",IF(COUNTIFS('Parent links'!$A$6:$A$755,A184,'Parent links'!$B$6:$B$755,I184,'Parent links'!$C$6:$C$755,J184)&lt;&gt;1,"Check chosen parent link","")))))</x:f>
      </x:c>
    </x:row>
    <x:row r="185" ht="25" customHeight="1">
      <x:c r="A185" s="10"/>
      <x:c r="B185" s="10"/>
      <x:c r="C185" s="10"/>
      <x:c r="D185" s="11"/>
      <x:c r="E185" s="11"/>
      <x:c r="F185" s="11"/>
      <x:c r="G185" s="11"/>
      <x:c r="H185" s="10"/>
      <x:c r="I185" s="10"/>
      <x:c r="J185" s="10"/>
      <x:c r="K185" s="10"/>
      <x:c r="L185" s="10"/>
      <x:c r="M185" s="5" t="str">
        <x:f>IF(A185="","",IF(COUNTIFS($A$6:$A$505,A185)&lt;&gt;1,"[Duplicate ID]",IF(AND('Start'!$D$6&lt;&gt;"No",H185&lt;&gt;"Deceased"),"Private person",IF(TRIM(B185&amp;" "&amp;C185)="","[Name unknown]",TRIM(B185&amp;" "&amp;C185)))))</x:f>
      </x:c>
      <x:c r="N185" s="5" t="str">
        <x:f>IF(A185="","",IF(AND('Start'!$D$6&lt;&gt;"No",H185&lt;&gt;"Deceased"),"",IF(D185="","", "b. "&amp;D185)&amp;IF(F185="","","  d. "&amp;F185)))</x:f>
      </x:c>
      <x:c r="O185" s="5" t="str">
        <x:f>IF(A185="","",IF(COUNTIFS($A$6:$A$505,A185)&lt;&gt;1,"Duplicate person ID",IF(I185="","",IF(COUNTIFS('Families'!$A$6:$A$305,I185)&lt;&gt;1,"Check chosen family",IF(COUNTIFS('Parent links'!$A$6:$A$755,A185,'Parent links'!$B$6:$B$755,I185,'Parent links'!$C$6:$C$755,J185)&lt;&gt;1,"Check chosen parent link","")))))</x:f>
      </x:c>
    </x:row>
    <x:row r="186" ht="25" customHeight="1">
      <x:c r="A186" s="10"/>
      <x:c r="B186" s="10"/>
      <x:c r="C186" s="10"/>
      <x:c r="D186" s="11"/>
      <x:c r="E186" s="11"/>
      <x:c r="F186" s="11"/>
      <x:c r="G186" s="11"/>
      <x:c r="H186" s="10"/>
      <x:c r="I186" s="10"/>
      <x:c r="J186" s="10"/>
      <x:c r="K186" s="10"/>
      <x:c r="L186" s="10"/>
      <x:c r="M186" s="5" t="str">
        <x:f>IF(A186="","",IF(COUNTIFS($A$6:$A$505,A186)&lt;&gt;1,"[Duplicate ID]",IF(AND('Start'!$D$6&lt;&gt;"No",H186&lt;&gt;"Deceased"),"Private person",IF(TRIM(B186&amp;" "&amp;C186)="","[Name unknown]",TRIM(B186&amp;" "&amp;C186)))))</x:f>
      </x:c>
      <x:c r="N186" s="5" t="str">
        <x:f>IF(A186="","",IF(AND('Start'!$D$6&lt;&gt;"No",H186&lt;&gt;"Deceased"),"",IF(D186="","", "b. "&amp;D186)&amp;IF(F186="","","  d. "&amp;F186)))</x:f>
      </x:c>
      <x:c r="O186" s="5" t="str">
        <x:f>IF(A186="","",IF(COUNTIFS($A$6:$A$505,A186)&lt;&gt;1,"Duplicate person ID",IF(I186="","",IF(COUNTIFS('Families'!$A$6:$A$305,I186)&lt;&gt;1,"Check chosen family",IF(COUNTIFS('Parent links'!$A$6:$A$755,A186,'Parent links'!$B$6:$B$755,I186,'Parent links'!$C$6:$C$755,J186)&lt;&gt;1,"Check chosen parent link","")))))</x:f>
      </x:c>
    </x:row>
    <x:row r="187" ht="25" customHeight="1">
      <x:c r="A187" s="10"/>
      <x:c r="B187" s="10"/>
      <x:c r="C187" s="10"/>
      <x:c r="D187" s="11"/>
      <x:c r="E187" s="11"/>
      <x:c r="F187" s="11"/>
      <x:c r="G187" s="11"/>
      <x:c r="H187" s="10"/>
      <x:c r="I187" s="10"/>
      <x:c r="J187" s="10"/>
      <x:c r="K187" s="10"/>
      <x:c r="L187" s="10"/>
      <x:c r="M187" s="5" t="str">
        <x:f>IF(A187="","",IF(COUNTIFS($A$6:$A$505,A187)&lt;&gt;1,"[Duplicate ID]",IF(AND('Start'!$D$6&lt;&gt;"No",H187&lt;&gt;"Deceased"),"Private person",IF(TRIM(B187&amp;" "&amp;C187)="","[Name unknown]",TRIM(B187&amp;" "&amp;C187)))))</x:f>
      </x:c>
      <x:c r="N187" s="5" t="str">
        <x:f>IF(A187="","",IF(AND('Start'!$D$6&lt;&gt;"No",H187&lt;&gt;"Deceased"),"",IF(D187="","", "b. "&amp;D187)&amp;IF(F187="","","  d. "&amp;F187)))</x:f>
      </x:c>
      <x:c r="O187" s="5" t="str">
        <x:f>IF(A187="","",IF(COUNTIFS($A$6:$A$505,A187)&lt;&gt;1,"Duplicate person ID",IF(I187="","",IF(COUNTIFS('Families'!$A$6:$A$305,I187)&lt;&gt;1,"Check chosen family",IF(COUNTIFS('Parent links'!$A$6:$A$755,A187,'Parent links'!$B$6:$B$755,I187,'Parent links'!$C$6:$C$755,J187)&lt;&gt;1,"Check chosen parent link","")))))</x:f>
      </x:c>
    </x:row>
    <x:row r="188" ht="25" customHeight="1">
      <x:c r="A188" s="10"/>
      <x:c r="B188" s="10"/>
      <x:c r="C188" s="10"/>
      <x:c r="D188" s="11"/>
      <x:c r="E188" s="11"/>
      <x:c r="F188" s="11"/>
      <x:c r="G188" s="11"/>
      <x:c r="H188" s="10"/>
      <x:c r="I188" s="10"/>
      <x:c r="J188" s="10"/>
      <x:c r="K188" s="10"/>
      <x:c r="L188" s="10"/>
      <x:c r="M188" s="5" t="str">
        <x:f>IF(A188="","",IF(COUNTIFS($A$6:$A$505,A188)&lt;&gt;1,"[Duplicate ID]",IF(AND('Start'!$D$6&lt;&gt;"No",H188&lt;&gt;"Deceased"),"Private person",IF(TRIM(B188&amp;" "&amp;C188)="","[Name unknown]",TRIM(B188&amp;" "&amp;C188)))))</x:f>
      </x:c>
      <x:c r="N188" s="5" t="str">
        <x:f>IF(A188="","",IF(AND('Start'!$D$6&lt;&gt;"No",H188&lt;&gt;"Deceased"),"",IF(D188="","", "b. "&amp;D188)&amp;IF(F188="","","  d. "&amp;F188)))</x:f>
      </x:c>
      <x:c r="O188" s="5" t="str">
        <x:f>IF(A188="","",IF(COUNTIFS($A$6:$A$505,A188)&lt;&gt;1,"Duplicate person ID",IF(I188="","",IF(COUNTIFS('Families'!$A$6:$A$305,I188)&lt;&gt;1,"Check chosen family",IF(COUNTIFS('Parent links'!$A$6:$A$755,A188,'Parent links'!$B$6:$B$755,I188,'Parent links'!$C$6:$C$755,J188)&lt;&gt;1,"Check chosen parent link","")))))</x:f>
      </x:c>
    </x:row>
    <x:row r="189" ht="25" customHeight="1">
      <x:c r="A189" s="10"/>
      <x:c r="B189" s="10"/>
      <x:c r="C189" s="10"/>
      <x:c r="D189" s="11"/>
      <x:c r="E189" s="11"/>
      <x:c r="F189" s="11"/>
      <x:c r="G189" s="11"/>
      <x:c r="H189" s="10"/>
      <x:c r="I189" s="10"/>
      <x:c r="J189" s="10"/>
      <x:c r="K189" s="10"/>
      <x:c r="L189" s="10"/>
      <x:c r="M189" s="5" t="str">
        <x:f>IF(A189="","",IF(COUNTIFS($A$6:$A$505,A189)&lt;&gt;1,"[Duplicate ID]",IF(AND('Start'!$D$6&lt;&gt;"No",H189&lt;&gt;"Deceased"),"Private person",IF(TRIM(B189&amp;" "&amp;C189)="","[Name unknown]",TRIM(B189&amp;" "&amp;C189)))))</x:f>
      </x:c>
      <x:c r="N189" s="5" t="str">
        <x:f>IF(A189="","",IF(AND('Start'!$D$6&lt;&gt;"No",H189&lt;&gt;"Deceased"),"",IF(D189="","", "b. "&amp;D189)&amp;IF(F189="","","  d. "&amp;F189)))</x:f>
      </x:c>
      <x:c r="O189" s="5" t="str">
        <x:f>IF(A189="","",IF(COUNTIFS($A$6:$A$505,A189)&lt;&gt;1,"Duplicate person ID",IF(I189="","",IF(COUNTIFS('Families'!$A$6:$A$305,I189)&lt;&gt;1,"Check chosen family",IF(COUNTIFS('Parent links'!$A$6:$A$755,A189,'Parent links'!$B$6:$B$755,I189,'Parent links'!$C$6:$C$755,J189)&lt;&gt;1,"Check chosen parent link","")))))</x:f>
      </x:c>
    </x:row>
    <x:row r="190" ht="25" customHeight="1">
      <x:c r="A190" s="10"/>
      <x:c r="B190" s="10"/>
      <x:c r="C190" s="10"/>
      <x:c r="D190" s="11"/>
      <x:c r="E190" s="11"/>
      <x:c r="F190" s="11"/>
      <x:c r="G190" s="11"/>
      <x:c r="H190" s="10"/>
      <x:c r="I190" s="10"/>
      <x:c r="J190" s="10"/>
      <x:c r="K190" s="10"/>
      <x:c r="L190" s="10"/>
      <x:c r="M190" s="5" t="str">
        <x:f>IF(A190="","",IF(COUNTIFS($A$6:$A$505,A190)&lt;&gt;1,"[Duplicate ID]",IF(AND('Start'!$D$6&lt;&gt;"No",H190&lt;&gt;"Deceased"),"Private person",IF(TRIM(B190&amp;" "&amp;C190)="","[Name unknown]",TRIM(B190&amp;" "&amp;C190)))))</x:f>
      </x:c>
      <x:c r="N190" s="5" t="str">
        <x:f>IF(A190="","",IF(AND('Start'!$D$6&lt;&gt;"No",H190&lt;&gt;"Deceased"),"",IF(D190="","", "b. "&amp;D190)&amp;IF(F190="","","  d. "&amp;F190)))</x:f>
      </x:c>
      <x:c r="O190" s="5" t="str">
        <x:f>IF(A190="","",IF(COUNTIFS($A$6:$A$505,A190)&lt;&gt;1,"Duplicate person ID",IF(I190="","",IF(COUNTIFS('Families'!$A$6:$A$305,I190)&lt;&gt;1,"Check chosen family",IF(COUNTIFS('Parent links'!$A$6:$A$755,A190,'Parent links'!$B$6:$B$755,I190,'Parent links'!$C$6:$C$755,J190)&lt;&gt;1,"Check chosen parent link","")))))</x:f>
      </x:c>
    </x:row>
    <x:row r="191" ht="25" customHeight="1">
      <x:c r="A191" s="10"/>
      <x:c r="B191" s="10"/>
      <x:c r="C191" s="10"/>
      <x:c r="D191" s="11"/>
      <x:c r="E191" s="11"/>
      <x:c r="F191" s="11"/>
      <x:c r="G191" s="11"/>
      <x:c r="H191" s="10"/>
      <x:c r="I191" s="10"/>
      <x:c r="J191" s="10"/>
      <x:c r="K191" s="10"/>
      <x:c r="L191" s="10"/>
      <x:c r="M191" s="5" t="str">
        <x:f>IF(A191="","",IF(COUNTIFS($A$6:$A$505,A191)&lt;&gt;1,"[Duplicate ID]",IF(AND('Start'!$D$6&lt;&gt;"No",H191&lt;&gt;"Deceased"),"Private person",IF(TRIM(B191&amp;" "&amp;C191)="","[Name unknown]",TRIM(B191&amp;" "&amp;C191)))))</x:f>
      </x:c>
      <x:c r="N191" s="5" t="str">
        <x:f>IF(A191="","",IF(AND('Start'!$D$6&lt;&gt;"No",H191&lt;&gt;"Deceased"),"",IF(D191="","", "b. "&amp;D191)&amp;IF(F191="","","  d. "&amp;F191)))</x:f>
      </x:c>
      <x:c r="O191" s="5" t="str">
        <x:f>IF(A191="","",IF(COUNTIFS($A$6:$A$505,A191)&lt;&gt;1,"Duplicate person ID",IF(I191="","",IF(COUNTIFS('Families'!$A$6:$A$305,I191)&lt;&gt;1,"Check chosen family",IF(COUNTIFS('Parent links'!$A$6:$A$755,A191,'Parent links'!$B$6:$B$755,I191,'Parent links'!$C$6:$C$755,J191)&lt;&gt;1,"Check chosen parent link","")))))</x:f>
      </x:c>
    </x:row>
    <x:row r="192" ht="25" customHeight="1">
      <x:c r="A192" s="10"/>
      <x:c r="B192" s="10"/>
      <x:c r="C192" s="10"/>
      <x:c r="D192" s="11"/>
      <x:c r="E192" s="11"/>
      <x:c r="F192" s="11"/>
      <x:c r="G192" s="11"/>
      <x:c r="H192" s="10"/>
      <x:c r="I192" s="10"/>
      <x:c r="J192" s="10"/>
      <x:c r="K192" s="10"/>
      <x:c r="L192" s="10"/>
      <x:c r="M192" s="5" t="str">
        <x:f>IF(A192="","",IF(COUNTIFS($A$6:$A$505,A192)&lt;&gt;1,"[Duplicate ID]",IF(AND('Start'!$D$6&lt;&gt;"No",H192&lt;&gt;"Deceased"),"Private person",IF(TRIM(B192&amp;" "&amp;C192)="","[Name unknown]",TRIM(B192&amp;" "&amp;C192)))))</x:f>
      </x:c>
      <x:c r="N192" s="5" t="str">
        <x:f>IF(A192="","",IF(AND('Start'!$D$6&lt;&gt;"No",H192&lt;&gt;"Deceased"),"",IF(D192="","", "b. "&amp;D192)&amp;IF(F192="","","  d. "&amp;F192)))</x:f>
      </x:c>
      <x:c r="O192" s="5" t="str">
        <x:f>IF(A192="","",IF(COUNTIFS($A$6:$A$505,A192)&lt;&gt;1,"Duplicate person ID",IF(I192="","",IF(COUNTIFS('Families'!$A$6:$A$305,I192)&lt;&gt;1,"Check chosen family",IF(COUNTIFS('Parent links'!$A$6:$A$755,A192,'Parent links'!$B$6:$B$755,I192,'Parent links'!$C$6:$C$755,J192)&lt;&gt;1,"Check chosen parent link","")))))</x:f>
      </x:c>
    </x:row>
    <x:row r="193" ht="25" customHeight="1">
      <x:c r="A193" s="10"/>
      <x:c r="B193" s="10"/>
      <x:c r="C193" s="10"/>
      <x:c r="D193" s="11"/>
      <x:c r="E193" s="11"/>
      <x:c r="F193" s="11"/>
      <x:c r="G193" s="11"/>
      <x:c r="H193" s="10"/>
      <x:c r="I193" s="10"/>
      <x:c r="J193" s="10"/>
      <x:c r="K193" s="10"/>
      <x:c r="L193" s="10"/>
      <x:c r="M193" s="5" t="str">
        <x:f>IF(A193="","",IF(COUNTIFS($A$6:$A$505,A193)&lt;&gt;1,"[Duplicate ID]",IF(AND('Start'!$D$6&lt;&gt;"No",H193&lt;&gt;"Deceased"),"Private person",IF(TRIM(B193&amp;" "&amp;C193)="","[Name unknown]",TRIM(B193&amp;" "&amp;C193)))))</x:f>
      </x:c>
      <x:c r="N193" s="5" t="str">
        <x:f>IF(A193="","",IF(AND('Start'!$D$6&lt;&gt;"No",H193&lt;&gt;"Deceased"),"",IF(D193="","", "b. "&amp;D193)&amp;IF(F193="","","  d. "&amp;F193)))</x:f>
      </x:c>
      <x:c r="O193" s="5" t="str">
        <x:f>IF(A193="","",IF(COUNTIFS($A$6:$A$505,A193)&lt;&gt;1,"Duplicate person ID",IF(I193="","",IF(COUNTIFS('Families'!$A$6:$A$305,I193)&lt;&gt;1,"Check chosen family",IF(COUNTIFS('Parent links'!$A$6:$A$755,A193,'Parent links'!$B$6:$B$755,I193,'Parent links'!$C$6:$C$755,J193)&lt;&gt;1,"Check chosen parent link","")))))</x:f>
      </x:c>
    </x:row>
    <x:row r="194" ht="25" customHeight="1">
      <x:c r="A194" s="10"/>
      <x:c r="B194" s="10"/>
      <x:c r="C194" s="10"/>
      <x:c r="D194" s="11"/>
      <x:c r="E194" s="11"/>
      <x:c r="F194" s="11"/>
      <x:c r="G194" s="11"/>
      <x:c r="H194" s="10"/>
      <x:c r="I194" s="10"/>
      <x:c r="J194" s="10"/>
      <x:c r="K194" s="10"/>
      <x:c r="L194" s="10"/>
      <x:c r="M194" s="5" t="str">
        <x:f>IF(A194="","",IF(COUNTIFS($A$6:$A$505,A194)&lt;&gt;1,"[Duplicate ID]",IF(AND('Start'!$D$6&lt;&gt;"No",H194&lt;&gt;"Deceased"),"Private person",IF(TRIM(B194&amp;" "&amp;C194)="","[Name unknown]",TRIM(B194&amp;" "&amp;C194)))))</x:f>
      </x:c>
      <x:c r="N194" s="5" t="str">
        <x:f>IF(A194="","",IF(AND('Start'!$D$6&lt;&gt;"No",H194&lt;&gt;"Deceased"),"",IF(D194="","", "b. "&amp;D194)&amp;IF(F194="","","  d. "&amp;F194)))</x:f>
      </x:c>
      <x:c r="O194" s="5" t="str">
        <x:f>IF(A194="","",IF(COUNTIFS($A$6:$A$505,A194)&lt;&gt;1,"Duplicate person ID",IF(I194="","",IF(COUNTIFS('Families'!$A$6:$A$305,I194)&lt;&gt;1,"Check chosen family",IF(COUNTIFS('Parent links'!$A$6:$A$755,A194,'Parent links'!$B$6:$B$755,I194,'Parent links'!$C$6:$C$755,J194)&lt;&gt;1,"Check chosen parent link","")))))</x:f>
      </x:c>
    </x:row>
    <x:row r="195" ht="25" customHeight="1">
      <x:c r="A195" s="10"/>
      <x:c r="B195" s="10"/>
      <x:c r="C195" s="10"/>
      <x:c r="D195" s="11"/>
      <x:c r="E195" s="11"/>
      <x:c r="F195" s="11"/>
      <x:c r="G195" s="11"/>
      <x:c r="H195" s="10"/>
      <x:c r="I195" s="10"/>
      <x:c r="J195" s="10"/>
      <x:c r="K195" s="10"/>
      <x:c r="L195" s="10"/>
      <x:c r="M195" s="5" t="str">
        <x:f>IF(A195="","",IF(COUNTIFS($A$6:$A$505,A195)&lt;&gt;1,"[Duplicate ID]",IF(AND('Start'!$D$6&lt;&gt;"No",H195&lt;&gt;"Deceased"),"Private person",IF(TRIM(B195&amp;" "&amp;C195)="","[Name unknown]",TRIM(B195&amp;" "&amp;C195)))))</x:f>
      </x:c>
      <x:c r="N195" s="5" t="str">
        <x:f>IF(A195="","",IF(AND('Start'!$D$6&lt;&gt;"No",H195&lt;&gt;"Deceased"),"",IF(D195="","", "b. "&amp;D195)&amp;IF(F195="","","  d. "&amp;F195)))</x:f>
      </x:c>
      <x:c r="O195" s="5" t="str">
        <x:f>IF(A195="","",IF(COUNTIFS($A$6:$A$505,A195)&lt;&gt;1,"Duplicate person ID",IF(I195="","",IF(COUNTIFS('Families'!$A$6:$A$305,I195)&lt;&gt;1,"Check chosen family",IF(COUNTIFS('Parent links'!$A$6:$A$755,A195,'Parent links'!$B$6:$B$755,I195,'Parent links'!$C$6:$C$755,J195)&lt;&gt;1,"Check chosen parent link","")))))</x:f>
      </x:c>
    </x:row>
    <x:row r="196" ht="25" customHeight="1">
      <x:c r="A196" s="10"/>
      <x:c r="B196" s="10"/>
      <x:c r="C196" s="10"/>
      <x:c r="D196" s="11"/>
      <x:c r="E196" s="11"/>
      <x:c r="F196" s="11"/>
      <x:c r="G196" s="11"/>
      <x:c r="H196" s="10"/>
      <x:c r="I196" s="10"/>
      <x:c r="J196" s="10"/>
      <x:c r="K196" s="10"/>
      <x:c r="L196" s="10"/>
      <x:c r="M196" s="5" t="str">
        <x:f>IF(A196="","",IF(COUNTIFS($A$6:$A$505,A196)&lt;&gt;1,"[Duplicate ID]",IF(AND('Start'!$D$6&lt;&gt;"No",H196&lt;&gt;"Deceased"),"Private person",IF(TRIM(B196&amp;" "&amp;C196)="","[Name unknown]",TRIM(B196&amp;" "&amp;C196)))))</x:f>
      </x:c>
      <x:c r="N196" s="5" t="str">
        <x:f>IF(A196="","",IF(AND('Start'!$D$6&lt;&gt;"No",H196&lt;&gt;"Deceased"),"",IF(D196="","", "b. "&amp;D196)&amp;IF(F196="","","  d. "&amp;F196)))</x:f>
      </x:c>
      <x:c r="O196" s="5" t="str">
        <x:f>IF(A196="","",IF(COUNTIFS($A$6:$A$505,A196)&lt;&gt;1,"Duplicate person ID",IF(I196="","",IF(COUNTIFS('Families'!$A$6:$A$305,I196)&lt;&gt;1,"Check chosen family",IF(COUNTIFS('Parent links'!$A$6:$A$755,A196,'Parent links'!$B$6:$B$755,I196,'Parent links'!$C$6:$C$755,J196)&lt;&gt;1,"Check chosen parent link","")))))</x:f>
      </x:c>
    </x:row>
    <x:row r="197" ht="25" customHeight="1">
      <x:c r="A197" s="10"/>
      <x:c r="B197" s="10"/>
      <x:c r="C197" s="10"/>
      <x:c r="D197" s="11"/>
      <x:c r="E197" s="11"/>
      <x:c r="F197" s="11"/>
      <x:c r="G197" s="11"/>
      <x:c r="H197" s="10"/>
      <x:c r="I197" s="10"/>
      <x:c r="J197" s="10"/>
      <x:c r="K197" s="10"/>
      <x:c r="L197" s="10"/>
      <x:c r="M197" s="5" t="str">
        <x:f>IF(A197="","",IF(COUNTIFS($A$6:$A$505,A197)&lt;&gt;1,"[Duplicate ID]",IF(AND('Start'!$D$6&lt;&gt;"No",H197&lt;&gt;"Deceased"),"Private person",IF(TRIM(B197&amp;" "&amp;C197)="","[Name unknown]",TRIM(B197&amp;" "&amp;C197)))))</x:f>
      </x:c>
      <x:c r="N197" s="5" t="str">
        <x:f>IF(A197="","",IF(AND('Start'!$D$6&lt;&gt;"No",H197&lt;&gt;"Deceased"),"",IF(D197="","", "b. "&amp;D197)&amp;IF(F197="","","  d. "&amp;F197)))</x:f>
      </x:c>
      <x:c r="O197" s="5" t="str">
        <x:f>IF(A197="","",IF(COUNTIFS($A$6:$A$505,A197)&lt;&gt;1,"Duplicate person ID",IF(I197="","",IF(COUNTIFS('Families'!$A$6:$A$305,I197)&lt;&gt;1,"Check chosen family",IF(COUNTIFS('Parent links'!$A$6:$A$755,A197,'Parent links'!$B$6:$B$755,I197,'Parent links'!$C$6:$C$755,J197)&lt;&gt;1,"Check chosen parent link","")))))</x:f>
      </x:c>
    </x:row>
    <x:row r="198" ht="25" customHeight="1">
      <x:c r="A198" s="10"/>
      <x:c r="B198" s="10"/>
      <x:c r="C198" s="10"/>
      <x:c r="D198" s="11"/>
      <x:c r="E198" s="11"/>
      <x:c r="F198" s="11"/>
      <x:c r="G198" s="11"/>
      <x:c r="H198" s="10"/>
      <x:c r="I198" s="10"/>
      <x:c r="J198" s="10"/>
      <x:c r="K198" s="10"/>
      <x:c r="L198" s="10"/>
      <x:c r="M198" s="5" t="str">
        <x:f>IF(A198="","",IF(COUNTIFS($A$6:$A$505,A198)&lt;&gt;1,"[Duplicate ID]",IF(AND('Start'!$D$6&lt;&gt;"No",H198&lt;&gt;"Deceased"),"Private person",IF(TRIM(B198&amp;" "&amp;C198)="","[Name unknown]",TRIM(B198&amp;" "&amp;C198)))))</x:f>
      </x:c>
      <x:c r="N198" s="5" t="str">
        <x:f>IF(A198="","",IF(AND('Start'!$D$6&lt;&gt;"No",H198&lt;&gt;"Deceased"),"",IF(D198="","", "b. "&amp;D198)&amp;IF(F198="","","  d. "&amp;F198)))</x:f>
      </x:c>
      <x:c r="O198" s="5" t="str">
        <x:f>IF(A198="","",IF(COUNTIFS($A$6:$A$505,A198)&lt;&gt;1,"Duplicate person ID",IF(I198="","",IF(COUNTIFS('Families'!$A$6:$A$305,I198)&lt;&gt;1,"Check chosen family",IF(COUNTIFS('Parent links'!$A$6:$A$755,A198,'Parent links'!$B$6:$B$755,I198,'Parent links'!$C$6:$C$755,J198)&lt;&gt;1,"Check chosen parent link","")))))</x:f>
      </x:c>
    </x:row>
    <x:row r="199" ht="25" customHeight="1">
      <x:c r="A199" s="10"/>
      <x:c r="B199" s="10"/>
      <x:c r="C199" s="10"/>
      <x:c r="D199" s="11"/>
      <x:c r="E199" s="11"/>
      <x:c r="F199" s="11"/>
      <x:c r="G199" s="11"/>
      <x:c r="H199" s="10"/>
      <x:c r="I199" s="10"/>
      <x:c r="J199" s="10"/>
      <x:c r="K199" s="10"/>
      <x:c r="L199" s="10"/>
      <x:c r="M199" s="5" t="str">
        <x:f>IF(A199="","",IF(COUNTIFS($A$6:$A$505,A199)&lt;&gt;1,"[Duplicate ID]",IF(AND('Start'!$D$6&lt;&gt;"No",H199&lt;&gt;"Deceased"),"Private person",IF(TRIM(B199&amp;" "&amp;C199)="","[Name unknown]",TRIM(B199&amp;" "&amp;C199)))))</x:f>
      </x:c>
      <x:c r="N199" s="5" t="str">
        <x:f>IF(A199="","",IF(AND('Start'!$D$6&lt;&gt;"No",H199&lt;&gt;"Deceased"),"",IF(D199="","", "b. "&amp;D199)&amp;IF(F199="","","  d. "&amp;F199)))</x:f>
      </x:c>
      <x:c r="O199" s="5" t="str">
        <x:f>IF(A199="","",IF(COUNTIFS($A$6:$A$505,A199)&lt;&gt;1,"Duplicate person ID",IF(I199="","",IF(COUNTIFS('Families'!$A$6:$A$305,I199)&lt;&gt;1,"Check chosen family",IF(COUNTIFS('Parent links'!$A$6:$A$755,A199,'Parent links'!$B$6:$B$755,I199,'Parent links'!$C$6:$C$755,J199)&lt;&gt;1,"Check chosen parent link","")))))</x:f>
      </x:c>
    </x:row>
    <x:row r="200" ht="25" customHeight="1">
      <x:c r="A200" s="10"/>
      <x:c r="B200" s="10"/>
      <x:c r="C200" s="10"/>
      <x:c r="D200" s="11"/>
      <x:c r="E200" s="11"/>
      <x:c r="F200" s="11"/>
      <x:c r="G200" s="11"/>
      <x:c r="H200" s="10"/>
      <x:c r="I200" s="10"/>
      <x:c r="J200" s="10"/>
      <x:c r="K200" s="10"/>
      <x:c r="L200" s="10"/>
      <x:c r="M200" s="5" t="str">
        <x:f>IF(A200="","",IF(COUNTIFS($A$6:$A$505,A200)&lt;&gt;1,"[Duplicate ID]",IF(AND('Start'!$D$6&lt;&gt;"No",H200&lt;&gt;"Deceased"),"Private person",IF(TRIM(B200&amp;" "&amp;C200)="","[Name unknown]",TRIM(B200&amp;" "&amp;C200)))))</x:f>
      </x:c>
      <x:c r="N200" s="5" t="str">
        <x:f>IF(A200="","",IF(AND('Start'!$D$6&lt;&gt;"No",H200&lt;&gt;"Deceased"),"",IF(D200="","", "b. "&amp;D200)&amp;IF(F200="","","  d. "&amp;F200)))</x:f>
      </x:c>
      <x:c r="O200" s="5" t="str">
        <x:f>IF(A200="","",IF(COUNTIFS($A$6:$A$505,A200)&lt;&gt;1,"Duplicate person ID",IF(I200="","",IF(COUNTIFS('Families'!$A$6:$A$305,I200)&lt;&gt;1,"Check chosen family",IF(COUNTIFS('Parent links'!$A$6:$A$755,A200,'Parent links'!$B$6:$B$755,I200,'Parent links'!$C$6:$C$755,J200)&lt;&gt;1,"Check chosen parent link","")))))</x:f>
      </x:c>
    </x:row>
    <x:row r="201" ht="25" customHeight="1">
      <x:c r="A201" s="10"/>
      <x:c r="B201" s="10"/>
      <x:c r="C201" s="10"/>
      <x:c r="D201" s="11"/>
      <x:c r="E201" s="11"/>
      <x:c r="F201" s="11"/>
      <x:c r="G201" s="11"/>
      <x:c r="H201" s="10"/>
      <x:c r="I201" s="10"/>
      <x:c r="J201" s="10"/>
      <x:c r="K201" s="10"/>
      <x:c r="L201" s="10"/>
      <x:c r="M201" s="5" t="str">
        <x:f>IF(A201="","",IF(COUNTIFS($A$6:$A$505,A201)&lt;&gt;1,"[Duplicate ID]",IF(AND('Start'!$D$6&lt;&gt;"No",H201&lt;&gt;"Deceased"),"Private person",IF(TRIM(B201&amp;" "&amp;C201)="","[Name unknown]",TRIM(B201&amp;" "&amp;C201)))))</x:f>
      </x:c>
      <x:c r="N201" s="5" t="str">
        <x:f>IF(A201="","",IF(AND('Start'!$D$6&lt;&gt;"No",H201&lt;&gt;"Deceased"),"",IF(D201="","", "b. "&amp;D201)&amp;IF(F201="","","  d. "&amp;F201)))</x:f>
      </x:c>
      <x:c r="O201" s="5" t="str">
        <x:f>IF(A201="","",IF(COUNTIFS($A$6:$A$505,A201)&lt;&gt;1,"Duplicate person ID",IF(I201="","",IF(COUNTIFS('Families'!$A$6:$A$305,I201)&lt;&gt;1,"Check chosen family",IF(COUNTIFS('Parent links'!$A$6:$A$755,A201,'Parent links'!$B$6:$B$755,I201,'Parent links'!$C$6:$C$755,J201)&lt;&gt;1,"Check chosen parent link","")))))</x:f>
      </x:c>
    </x:row>
    <x:row r="202" ht="25" customHeight="1">
      <x:c r="A202" s="10"/>
      <x:c r="B202" s="10"/>
      <x:c r="C202" s="10"/>
      <x:c r="D202" s="11"/>
      <x:c r="E202" s="11"/>
      <x:c r="F202" s="11"/>
      <x:c r="G202" s="11"/>
      <x:c r="H202" s="10"/>
      <x:c r="I202" s="10"/>
      <x:c r="J202" s="10"/>
      <x:c r="K202" s="10"/>
      <x:c r="L202" s="10"/>
      <x:c r="M202" s="5" t="str">
        <x:f>IF(A202="","",IF(COUNTIFS($A$6:$A$505,A202)&lt;&gt;1,"[Duplicate ID]",IF(AND('Start'!$D$6&lt;&gt;"No",H202&lt;&gt;"Deceased"),"Private person",IF(TRIM(B202&amp;" "&amp;C202)="","[Name unknown]",TRIM(B202&amp;" "&amp;C202)))))</x:f>
      </x:c>
      <x:c r="N202" s="5" t="str">
        <x:f>IF(A202="","",IF(AND('Start'!$D$6&lt;&gt;"No",H202&lt;&gt;"Deceased"),"",IF(D202="","", "b. "&amp;D202)&amp;IF(F202="","","  d. "&amp;F202)))</x:f>
      </x:c>
      <x:c r="O202" s="5" t="str">
        <x:f>IF(A202="","",IF(COUNTIFS($A$6:$A$505,A202)&lt;&gt;1,"Duplicate person ID",IF(I202="","",IF(COUNTIFS('Families'!$A$6:$A$305,I202)&lt;&gt;1,"Check chosen family",IF(COUNTIFS('Parent links'!$A$6:$A$755,A202,'Parent links'!$B$6:$B$755,I202,'Parent links'!$C$6:$C$755,J202)&lt;&gt;1,"Check chosen parent link","")))))</x:f>
      </x:c>
    </x:row>
    <x:row r="203" ht="25" customHeight="1">
      <x:c r="A203" s="10"/>
      <x:c r="B203" s="10"/>
      <x:c r="C203" s="10"/>
      <x:c r="D203" s="11"/>
      <x:c r="E203" s="11"/>
      <x:c r="F203" s="11"/>
      <x:c r="G203" s="11"/>
      <x:c r="H203" s="10"/>
      <x:c r="I203" s="10"/>
      <x:c r="J203" s="10"/>
      <x:c r="K203" s="10"/>
      <x:c r="L203" s="10"/>
      <x:c r="M203" s="5" t="str">
        <x:f>IF(A203="","",IF(COUNTIFS($A$6:$A$505,A203)&lt;&gt;1,"[Duplicate ID]",IF(AND('Start'!$D$6&lt;&gt;"No",H203&lt;&gt;"Deceased"),"Private person",IF(TRIM(B203&amp;" "&amp;C203)="","[Name unknown]",TRIM(B203&amp;" "&amp;C203)))))</x:f>
      </x:c>
      <x:c r="N203" s="5" t="str">
        <x:f>IF(A203="","",IF(AND('Start'!$D$6&lt;&gt;"No",H203&lt;&gt;"Deceased"),"",IF(D203="","", "b. "&amp;D203)&amp;IF(F203="","","  d. "&amp;F203)))</x:f>
      </x:c>
      <x:c r="O203" s="5" t="str">
        <x:f>IF(A203="","",IF(COUNTIFS($A$6:$A$505,A203)&lt;&gt;1,"Duplicate person ID",IF(I203="","",IF(COUNTIFS('Families'!$A$6:$A$305,I203)&lt;&gt;1,"Check chosen family",IF(COUNTIFS('Parent links'!$A$6:$A$755,A203,'Parent links'!$B$6:$B$755,I203,'Parent links'!$C$6:$C$755,J203)&lt;&gt;1,"Check chosen parent link","")))))</x:f>
      </x:c>
    </x:row>
    <x:row r="204" ht="25" customHeight="1">
      <x:c r="A204" s="10"/>
      <x:c r="B204" s="10"/>
      <x:c r="C204" s="10"/>
      <x:c r="D204" s="11"/>
      <x:c r="E204" s="11"/>
      <x:c r="F204" s="11"/>
      <x:c r="G204" s="11"/>
      <x:c r="H204" s="10"/>
      <x:c r="I204" s="10"/>
      <x:c r="J204" s="10"/>
      <x:c r="K204" s="10"/>
      <x:c r="L204" s="10"/>
      <x:c r="M204" s="5" t="str">
        <x:f>IF(A204="","",IF(COUNTIFS($A$6:$A$505,A204)&lt;&gt;1,"[Duplicate ID]",IF(AND('Start'!$D$6&lt;&gt;"No",H204&lt;&gt;"Deceased"),"Private person",IF(TRIM(B204&amp;" "&amp;C204)="","[Name unknown]",TRIM(B204&amp;" "&amp;C204)))))</x:f>
      </x:c>
      <x:c r="N204" s="5" t="str">
        <x:f>IF(A204="","",IF(AND('Start'!$D$6&lt;&gt;"No",H204&lt;&gt;"Deceased"),"",IF(D204="","", "b. "&amp;D204)&amp;IF(F204="","","  d. "&amp;F204)))</x:f>
      </x:c>
      <x:c r="O204" s="5" t="str">
        <x:f>IF(A204="","",IF(COUNTIFS($A$6:$A$505,A204)&lt;&gt;1,"Duplicate person ID",IF(I204="","",IF(COUNTIFS('Families'!$A$6:$A$305,I204)&lt;&gt;1,"Check chosen family",IF(COUNTIFS('Parent links'!$A$6:$A$755,A204,'Parent links'!$B$6:$B$755,I204,'Parent links'!$C$6:$C$755,J204)&lt;&gt;1,"Check chosen parent link","")))))</x:f>
      </x:c>
    </x:row>
    <x:row r="205" ht="25" customHeight="1">
      <x:c r="A205" s="10"/>
      <x:c r="B205" s="10"/>
      <x:c r="C205" s="10"/>
      <x:c r="D205" s="11"/>
      <x:c r="E205" s="11"/>
      <x:c r="F205" s="11"/>
      <x:c r="G205" s="11"/>
      <x:c r="H205" s="10"/>
      <x:c r="I205" s="10"/>
      <x:c r="J205" s="10"/>
      <x:c r="K205" s="10"/>
      <x:c r="L205" s="10"/>
      <x:c r="M205" s="5" t="str">
        <x:f>IF(A205="","",IF(COUNTIFS($A$6:$A$505,A205)&lt;&gt;1,"[Duplicate ID]",IF(AND('Start'!$D$6&lt;&gt;"No",H205&lt;&gt;"Deceased"),"Private person",IF(TRIM(B205&amp;" "&amp;C205)="","[Name unknown]",TRIM(B205&amp;" "&amp;C205)))))</x:f>
      </x:c>
      <x:c r="N205" s="5" t="str">
        <x:f>IF(A205="","",IF(AND('Start'!$D$6&lt;&gt;"No",H205&lt;&gt;"Deceased"),"",IF(D205="","", "b. "&amp;D205)&amp;IF(F205="","","  d. "&amp;F205)))</x:f>
      </x:c>
      <x:c r="O205" s="5" t="str">
        <x:f>IF(A205="","",IF(COUNTIFS($A$6:$A$505,A205)&lt;&gt;1,"Duplicate person ID",IF(I205="","",IF(COUNTIFS('Families'!$A$6:$A$305,I205)&lt;&gt;1,"Check chosen family",IF(COUNTIFS('Parent links'!$A$6:$A$755,A205,'Parent links'!$B$6:$B$755,I205,'Parent links'!$C$6:$C$755,J205)&lt;&gt;1,"Check chosen parent link","")))))</x:f>
      </x:c>
    </x:row>
    <x:row r="206" ht="25" customHeight="1">
      <x:c r="A206" s="10"/>
      <x:c r="B206" s="10"/>
      <x:c r="C206" s="10"/>
      <x:c r="D206" s="11"/>
      <x:c r="E206" s="11"/>
      <x:c r="F206" s="11"/>
      <x:c r="G206" s="11"/>
      <x:c r="H206" s="10"/>
      <x:c r="I206" s="10"/>
      <x:c r="J206" s="10"/>
      <x:c r="K206" s="10"/>
      <x:c r="L206" s="10"/>
      <x:c r="M206" s="5" t="str">
        <x:f>IF(A206="","",IF(COUNTIFS($A$6:$A$505,A206)&lt;&gt;1,"[Duplicate ID]",IF(AND('Start'!$D$6&lt;&gt;"No",H206&lt;&gt;"Deceased"),"Private person",IF(TRIM(B206&amp;" "&amp;C206)="","[Name unknown]",TRIM(B206&amp;" "&amp;C206)))))</x:f>
      </x:c>
      <x:c r="N206" s="5" t="str">
        <x:f>IF(A206="","",IF(AND('Start'!$D$6&lt;&gt;"No",H206&lt;&gt;"Deceased"),"",IF(D206="","", "b. "&amp;D206)&amp;IF(F206="","","  d. "&amp;F206)))</x:f>
      </x:c>
      <x:c r="O206" s="5" t="str">
        <x:f>IF(A206="","",IF(COUNTIFS($A$6:$A$505,A206)&lt;&gt;1,"Duplicate person ID",IF(I206="","",IF(COUNTIFS('Families'!$A$6:$A$305,I206)&lt;&gt;1,"Check chosen family",IF(COUNTIFS('Parent links'!$A$6:$A$755,A206,'Parent links'!$B$6:$B$755,I206,'Parent links'!$C$6:$C$755,J206)&lt;&gt;1,"Check chosen parent link","")))))</x:f>
      </x:c>
    </x:row>
    <x:row r="207" ht="25" customHeight="1">
      <x:c r="A207" s="10"/>
      <x:c r="B207" s="10"/>
      <x:c r="C207" s="10"/>
      <x:c r="D207" s="11"/>
      <x:c r="E207" s="11"/>
      <x:c r="F207" s="11"/>
      <x:c r="G207" s="11"/>
      <x:c r="H207" s="10"/>
      <x:c r="I207" s="10"/>
      <x:c r="J207" s="10"/>
      <x:c r="K207" s="10"/>
      <x:c r="L207" s="10"/>
      <x:c r="M207" s="5" t="str">
        <x:f>IF(A207="","",IF(COUNTIFS($A$6:$A$505,A207)&lt;&gt;1,"[Duplicate ID]",IF(AND('Start'!$D$6&lt;&gt;"No",H207&lt;&gt;"Deceased"),"Private person",IF(TRIM(B207&amp;" "&amp;C207)="","[Name unknown]",TRIM(B207&amp;" "&amp;C207)))))</x:f>
      </x:c>
      <x:c r="N207" s="5" t="str">
        <x:f>IF(A207="","",IF(AND('Start'!$D$6&lt;&gt;"No",H207&lt;&gt;"Deceased"),"",IF(D207="","", "b. "&amp;D207)&amp;IF(F207="","","  d. "&amp;F207)))</x:f>
      </x:c>
      <x:c r="O207" s="5" t="str">
        <x:f>IF(A207="","",IF(COUNTIFS($A$6:$A$505,A207)&lt;&gt;1,"Duplicate person ID",IF(I207="","",IF(COUNTIFS('Families'!$A$6:$A$305,I207)&lt;&gt;1,"Check chosen family",IF(COUNTIFS('Parent links'!$A$6:$A$755,A207,'Parent links'!$B$6:$B$755,I207,'Parent links'!$C$6:$C$755,J207)&lt;&gt;1,"Check chosen parent link","")))))</x:f>
      </x:c>
    </x:row>
    <x:row r="208" ht="25" customHeight="1">
      <x:c r="A208" s="10"/>
      <x:c r="B208" s="10"/>
      <x:c r="C208" s="10"/>
      <x:c r="D208" s="11"/>
      <x:c r="E208" s="11"/>
      <x:c r="F208" s="11"/>
      <x:c r="G208" s="11"/>
      <x:c r="H208" s="10"/>
      <x:c r="I208" s="10"/>
      <x:c r="J208" s="10"/>
      <x:c r="K208" s="10"/>
      <x:c r="L208" s="10"/>
      <x:c r="M208" s="5" t="str">
        <x:f>IF(A208="","",IF(COUNTIFS($A$6:$A$505,A208)&lt;&gt;1,"[Duplicate ID]",IF(AND('Start'!$D$6&lt;&gt;"No",H208&lt;&gt;"Deceased"),"Private person",IF(TRIM(B208&amp;" "&amp;C208)="","[Name unknown]",TRIM(B208&amp;" "&amp;C208)))))</x:f>
      </x:c>
      <x:c r="N208" s="5" t="str">
        <x:f>IF(A208="","",IF(AND('Start'!$D$6&lt;&gt;"No",H208&lt;&gt;"Deceased"),"",IF(D208="","", "b. "&amp;D208)&amp;IF(F208="","","  d. "&amp;F208)))</x:f>
      </x:c>
      <x:c r="O208" s="5" t="str">
        <x:f>IF(A208="","",IF(COUNTIFS($A$6:$A$505,A208)&lt;&gt;1,"Duplicate person ID",IF(I208="","",IF(COUNTIFS('Families'!$A$6:$A$305,I208)&lt;&gt;1,"Check chosen family",IF(COUNTIFS('Parent links'!$A$6:$A$755,A208,'Parent links'!$B$6:$B$755,I208,'Parent links'!$C$6:$C$755,J208)&lt;&gt;1,"Check chosen parent link","")))))</x:f>
      </x:c>
    </x:row>
    <x:row r="209" ht="25" customHeight="1">
      <x:c r="A209" s="10"/>
      <x:c r="B209" s="10"/>
      <x:c r="C209" s="10"/>
      <x:c r="D209" s="11"/>
      <x:c r="E209" s="11"/>
      <x:c r="F209" s="11"/>
      <x:c r="G209" s="11"/>
      <x:c r="H209" s="10"/>
      <x:c r="I209" s="10"/>
      <x:c r="J209" s="10"/>
      <x:c r="K209" s="10"/>
      <x:c r="L209" s="10"/>
      <x:c r="M209" s="5" t="str">
        <x:f>IF(A209="","",IF(COUNTIFS($A$6:$A$505,A209)&lt;&gt;1,"[Duplicate ID]",IF(AND('Start'!$D$6&lt;&gt;"No",H209&lt;&gt;"Deceased"),"Private person",IF(TRIM(B209&amp;" "&amp;C209)="","[Name unknown]",TRIM(B209&amp;" "&amp;C209)))))</x:f>
      </x:c>
      <x:c r="N209" s="5" t="str">
        <x:f>IF(A209="","",IF(AND('Start'!$D$6&lt;&gt;"No",H209&lt;&gt;"Deceased"),"",IF(D209="","", "b. "&amp;D209)&amp;IF(F209="","","  d. "&amp;F209)))</x:f>
      </x:c>
      <x:c r="O209" s="5" t="str">
        <x:f>IF(A209="","",IF(COUNTIFS($A$6:$A$505,A209)&lt;&gt;1,"Duplicate person ID",IF(I209="","",IF(COUNTIFS('Families'!$A$6:$A$305,I209)&lt;&gt;1,"Check chosen family",IF(COUNTIFS('Parent links'!$A$6:$A$755,A209,'Parent links'!$B$6:$B$755,I209,'Parent links'!$C$6:$C$755,J209)&lt;&gt;1,"Check chosen parent link","")))))</x:f>
      </x:c>
    </x:row>
    <x:row r="210" ht="25" customHeight="1">
      <x:c r="A210" s="10"/>
      <x:c r="B210" s="10"/>
      <x:c r="C210" s="10"/>
      <x:c r="D210" s="11"/>
      <x:c r="E210" s="11"/>
      <x:c r="F210" s="11"/>
      <x:c r="G210" s="11"/>
      <x:c r="H210" s="10"/>
      <x:c r="I210" s="10"/>
      <x:c r="J210" s="10"/>
      <x:c r="K210" s="10"/>
      <x:c r="L210" s="10"/>
      <x:c r="M210" s="5" t="str">
        <x:f>IF(A210="","",IF(COUNTIFS($A$6:$A$505,A210)&lt;&gt;1,"[Duplicate ID]",IF(AND('Start'!$D$6&lt;&gt;"No",H210&lt;&gt;"Deceased"),"Private person",IF(TRIM(B210&amp;" "&amp;C210)="","[Name unknown]",TRIM(B210&amp;" "&amp;C210)))))</x:f>
      </x:c>
      <x:c r="N210" s="5" t="str">
        <x:f>IF(A210="","",IF(AND('Start'!$D$6&lt;&gt;"No",H210&lt;&gt;"Deceased"),"",IF(D210="","", "b. "&amp;D210)&amp;IF(F210="","","  d. "&amp;F210)))</x:f>
      </x:c>
      <x:c r="O210" s="5" t="str">
        <x:f>IF(A210="","",IF(COUNTIFS($A$6:$A$505,A210)&lt;&gt;1,"Duplicate person ID",IF(I210="","",IF(COUNTIFS('Families'!$A$6:$A$305,I210)&lt;&gt;1,"Check chosen family",IF(COUNTIFS('Parent links'!$A$6:$A$755,A210,'Parent links'!$B$6:$B$755,I210,'Parent links'!$C$6:$C$755,J210)&lt;&gt;1,"Check chosen parent link","")))))</x:f>
      </x:c>
    </x:row>
    <x:row r="211" ht="25" customHeight="1">
      <x:c r="A211" s="10"/>
      <x:c r="B211" s="10"/>
      <x:c r="C211" s="10"/>
      <x:c r="D211" s="11"/>
      <x:c r="E211" s="11"/>
      <x:c r="F211" s="11"/>
      <x:c r="G211" s="11"/>
      <x:c r="H211" s="10"/>
      <x:c r="I211" s="10"/>
      <x:c r="J211" s="10"/>
      <x:c r="K211" s="10"/>
      <x:c r="L211" s="10"/>
      <x:c r="M211" s="5" t="str">
        <x:f>IF(A211="","",IF(COUNTIFS($A$6:$A$505,A211)&lt;&gt;1,"[Duplicate ID]",IF(AND('Start'!$D$6&lt;&gt;"No",H211&lt;&gt;"Deceased"),"Private person",IF(TRIM(B211&amp;" "&amp;C211)="","[Name unknown]",TRIM(B211&amp;" "&amp;C211)))))</x:f>
      </x:c>
      <x:c r="N211" s="5" t="str">
        <x:f>IF(A211="","",IF(AND('Start'!$D$6&lt;&gt;"No",H211&lt;&gt;"Deceased"),"",IF(D211="","", "b. "&amp;D211)&amp;IF(F211="","","  d. "&amp;F211)))</x:f>
      </x:c>
      <x:c r="O211" s="5" t="str">
        <x:f>IF(A211="","",IF(COUNTIFS($A$6:$A$505,A211)&lt;&gt;1,"Duplicate person ID",IF(I211="","",IF(COUNTIFS('Families'!$A$6:$A$305,I211)&lt;&gt;1,"Check chosen family",IF(COUNTIFS('Parent links'!$A$6:$A$755,A211,'Parent links'!$B$6:$B$755,I211,'Parent links'!$C$6:$C$755,J211)&lt;&gt;1,"Check chosen parent link","")))))</x:f>
      </x:c>
    </x:row>
    <x:row r="212" ht="25" customHeight="1">
      <x:c r="A212" s="10"/>
      <x:c r="B212" s="10"/>
      <x:c r="C212" s="10"/>
      <x:c r="D212" s="11"/>
      <x:c r="E212" s="11"/>
      <x:c r="F212" s="11"/>
      <x:c r="G212" s="11"/>
      <x:c r="H212" s="10"/>
      <x:c r="I212" s="10"/>
      <x:c r="J212" s="10"/>
      <x:c r="K212" s="10"/>
      <x:c r="L212" s="10"/>
      <x:c r="M212" s="5" t="str">
        <x:f>IF(A212="","",IF(COUNTIFS($A$6:$A$505,A212)&lt;&gt;1,"[Duplicate ID]",IF(AND('Start'!$D$6&lt;&gt;"No",H212&lt;&gt;"Deceased"),"Private person",IF(TRIM(B212&amp;" "&amp;C212)="","[Name unknown]",TRIM(B212&amp;" "&amp;C212)))))</x:f>
      </x:c>
      <x:c r="N212" s="5" t="str">
        <x:f>IF(A212="","",IF(AND('Start'!$D$6&lt;&gt;"No",H212&lt;&gt;"Deceased"),"",IF(D212="","", "b. "&amp;D212)&amp;IF(F212="","","  d. "&amp;F212)))</x:f>
      </x:c>
      <x:c r="O212" s="5" t="str">
        <x:f>IF(A212="","",IF(COUNTIFS($A$6:$A$505,A212)&lt;&gt;1,"Duplicate person ID",IF(I212="","",IF(COUNTIFS('Families'!$A$6:$A$305,I212)&lt;&gt;1,"Check chosen family",IF(COUNTIFS('Parent links'!$A$6:$A$755,A212,'Parent links'!$B$6:$B$755,I212,'Parent links'!$C$6:$C$755,J212)&lt;&gt;1,"Check chosen parent link","")))))</x:f>
      </x:c>
    </x:row>
    <x:row r="213" ht="25" customHeight="1">
      <x:c r="A213" s="10"/>
      <x:c r="B213" s="10"/>
      <x:c r="C213" s="10"/>
      <x:c r="D213" s="11"/>
      <x:c r="E213" s="11"/>
      <x:c r="F213" s="11"/>
      <x:c r="G213" s="11"/>
      <x:c r="H213" s="10"/>
      <x:c r="I213" s="10"/>
      <x:c r="J213" s="10"/>
      <x:c r="K213" s="10"/>
      <x:c r="L213" s="10"/>
      <x:c r="M213" s="5" t="str">
        <x:f>IF(A213="","",IF(COUNTIFS($A$6:$A$505,A213)&lt;&gt;1,"[Duplicate ID]",IF(AND('Start'!$D$6&lt;&gt;"No",H213&lt;&gt;"Deceased"),"Private person",IF(TRIM(B213&amp;" "&amp;C213)="","[Name unknown]",TRIM(B213&amp;" "&amp;C213)))))</x:f>
      </x:c>
      <x:c r="N213" s="5" t="str">
        <x:f>IF(A213="","",IF(AND('Start'!$D$6&lt;&gt;"No",H213&lt;&gt;"Deceased"),"",IF(D213="","", "b. "&amp;D213)&amp;IF(F213="","","  d. "&amp;F213)))</x:f>
      </x:c>
      <x:c r="O213" s="5" t="str">
        <x:f>IF(A213="","",IF(COUNTIFS($A$6:$A$505,A213)&lt;&gt;1,"Duplicate person ID",IF(I213="","",IF(COUNTIFS('Families'!$A$6:$A$305,I213)&lt;&gt;1,"Check chosen family",IF(COUNTIFS('Parent links'!$A$6:$A$755,A213,'Parent links'!$B$6:$B$755,I213,'Parent links'!$C$6:$C$755,J213)&lt;&gt;1,"Check chosen parent link","")))))</x:f>
      </x:c>
    </x:row>
    <x:row r="214" ht="25" customHeight="1">
      <x:c r="A214" s="10"/>
      <x:c r="B214" s="10"/>
      <x:c r="C214" s="10"/>
      <x:c r="D214" s="11"/>
      <x:c r="E214" s="11"/>
      <x:c r="F214" s="11"/>
      <x:c r="G214" s="11"/>
      <x:c r="H214" s="10"/>
      <x:c r="I214" s="10"/>
      <x:c r="J214" s="10"/>
      <x:c r="K214" s="10"/>
      <x:c r="L214" s="10"/>
      <x:c r="M214" s="5" t="str">
        <x:f>IF(A214="","",IF(COUNTIFS($A$6:$A$505,A214)&lt;&gt;1,"[Duplicate ID]",IF(AND('Start'!$D$6&lt;&gt;"No",H214&lt;&gt;"Deceased"),"Private person",IF(TRIM(B214&amp;" "&amp;C214)="","[Name unknown]",TRIM(B214&amp;" "&amp;C214)))))</x:f>
      </x:c>
      <x:c r="N214" s="5" t="str">
        <x:f>IF(A214="","",IF(AND('Start'!$D$6&lt;&gt;"No",H214&lt;&gt;"Deceased"),"",IF(D214="","", "b. "&amp;D214)&amp;IF(F214="","","  d. "&amp;F214)))</x:f>
      </x:c>
      <x:c r="O214" s="5" t="str">
        <x:f>IF(A214="","",IF(COUNTIFS($A$6:$A$505,A214)&lt;&gt;1,"Duplicate person ID",IF(I214="","",IF(COUNTIFS('Families'!$A$6:$A$305,I214)&lt;&gt;1,"Check chosen family",IF(COUNTIFS('Parent links'!$A$6:$A$755,A214,'Parent links'!$B$6:$B$755,I214,'Parent links'!$C$6:$C$755,J214)&lt;&gt;1,"Check chosen parent link","")))))</x:f>
      </x:c>
    </x:row>
    <x:row r="215" ht="25" customHeight="1">
      <x:c r="A215" s="10"/>
      <x:c r="B215" s="10"/>
      <x:c r="C215" s="10"/>
      <x:c r="D215" s="11"/>
      <x:c r="E215" s="11"/>
      <x:c r="F215" s="11"/>
      <x:c r="G215" s="11"/>
      <x:c r="H215" s="10"/>
      <x:c r="I215" s="10"/>
      <x:c r="J215" s="10"/>
      <x:c r="K215" s="10"/>
      <x:c r="L215" s="10"/>
      <x:c r="M215" s="5" t="str">
        <x:f>IF(A215="","",IF(COUNTIFS($A$6:$A$505,A215)&lt;&gt;1,"[Duplicate ID]",IF(AND('Start'!$D$6&lt;&gt;"No",H215&lt;&gt;"Deceased"),"Private person",IF(TRIM(B215&amp;" "&amp;C215)="","[Name unknown]",TRIM(B215&amp;" "&amp;C215)))))</x:f>
      </x:c>
      <x:c r="N215" s="5" t="str">
        <x:f>IF(A215="","",IF(AND('Start'!$D$6&lt;&gt;"No",H215&lt;&gt;"Deceased"),"",IF(D215="","", "b. "&amp;D215)&amp;IF(F215="","","  d. "&amp;F215)))</x:f>
      </x:c>
      <x:c r="O215" s="5" t="str">
        <x:f>IF(A215="","",IF(COUNTIFS($A$6:$A$505,A215)&lt;&gt;1,"Duplicate person ID",IF(I215="","",IF(COUNTIFS('Families'!$A$6:$A$305,I215)&lt;&gt;1,"Check chosen family",IF(COUNTIFS('Parent links'!$A$6:$A$755,A215,'Parent links'!$B$6:$B$755,I215,'Parent links'!$C$6:$C$755,J215)&lt;&gt;1,"Check chosen parent link","")))))</x:f>
      </x:c>
    </x:row>
    <x:row r="216" ht="25" customHeight="1">
      <x:c r="A216" s="10"/>
      <x:c r="B216" s="10"/>
      <x:c r="C216" s="10"/>
      <x:c r="D216" s="11"/>
      <x:c r="E216" s="11"/>
      <x:c r="F216" s="11"/>
      <x:c r="G216" s="11"/>
      <x:c r="H216" s="10"/>
      <x:c r="I216" s="10"/>
      <x:c r="J216" s="10"/>
      <x:c r="K216" s="10"/>
      <x:c r="L216" s="10"/>
      <x:c r="M216" s="5" t="str">
        <x:f>IF(A216="","",IF(COUNTIFS($A$6:$A$505,A216)&lt;&gt;1,"[Duplicate ID]",IF(AND('Start'!$D$6&lt;&gt;"No",H216&lt;&gt;"Deceased"),"Private person",IF(TRIM(B216&amp;" "&amp;C216)="","[Name unknown]",TRIM(B216&amp;" "&amp;C216)))))</x:f>
      </x:c>
      <x:c r="N216" s="5" t="str">
        <x:f>IF(A216="","",IF(AND('Start'!$D$6&lt;&gt;"No",H216&lt;&gt;"Deceased"),"",IF(D216="","", "b. "&amp;D216)&amp;IF(F216="","","  d. "&amp;F216)))</x:f>
      </x:c>
      <x:c r="O216" s="5" t="str">
        <x:f>IF(A216="","",IF(COUNTIFS($A$6:$A$505,A216)&lt;&gt;1,"Duplicate person ID",IF(I216="","",IF(COUNTIFS('Families'!$A$6:$A$305,I216)&lt;&gt;1,"Check chosen family",IF(COUNTIFS('Parent links'!$A$6:$A$755,A216,'Parent links'!$B$6:$B$755,I216,'Parent links'!$C$6:$C$755,J216)&lt;&gt;1,"Check chosen parent link","")))))</x:f>
      </x:c>
    </x:row>
    <x:row r="217" ht="25" customHeight="1">
      <x:c r="A217" s="10"/>
      <x:c r="B217" s="10"/>
      <x:c r="C217" s="10"/>
      <x:c r="D217" s="11"/>
      <x:c r="E217" s="11"/>
      <x:c r="F217" s="11"/>
      <x:c r="G217" s="11"/>
      <x:c r="H217" s="10"/>
      <x:c r="I217" s="10"/>
      <x:c r="J217" s="10"/>
      <x:c r="K217" s="10"/>
      <x:c r="L217" s="10"/>
      <x:c r="M217" s="5" t="str">
        <x:f>IF(A217="","",IF(COUNTIFS($A$6:$A$505,A217)&lt;&gt;1,"[Duplicate ID]",IF(AND('Start'!$D$6&lt;&gt;"No",H217&lt;&gt;"Deceased"),"Private person",IF(TRIM(B217&amp;" "&amp;C217)="","[Name unknown]",TRIM(B217&amp;" "&amp;C217)))))</x:f>
      </x:c>
      <x:c r="N217" s="5" t="str">
        <x:f>IF(A217="","",IF(AND('Start'!$D$6&lt;&gt;"No",H217&lt;&gt;"Deceased"),"",IF(D217="","", "b. "&amp;D217)&amp;IF(F217="","","  d. "&amp;F217)))</x:f>
      </x:c>
      <x:c r="O217" s="5" t="str">
        <x:f>IF(A217="","",IF(COUNTIFS($A$6:$A$505,A217)&lt;&gt;1,"Duplicate person ID",IF(I217="","",IF(COUNTIFS('Families'!$A$6:$A$305,I217)&lt;&gt;1,"Check chosen family",IF(COUNTIFS('Parent links'!$A$6:$A$755,A217,'Parent links'!$B$6:$B$755,I217,'Parent links'!$C$6:$C$755,J217)&lt;&gt;1,"Check chosen parent link","")))))</x:f>
      </x:c>
    </x:row>
    <x:row r="218" ht="25" customHeight="1">
      <x:c r="A218" s="10"/>
      <x:c r="B218" s="10"/>
      <x:c r="C218" s="10"/>
      <x:c r="D218" s="11"/>
      <x:c r="E218" s="11"/>
      <x:c r="F218" s="11"/>
      <x:c r="G218" s="11"/>
      <x:c r="H218" s="10"/>
      <x:c r="I218" s="10"/>
      <x:c r="J218" s="10"/>
      <x:c r="K218" s="10"/>
      <x:c r="L218" s="10"/>
      <x:c r="M218" s="5" t="str">
        <x:f>IF(A218="","",IF(COUNTIFS($A$6:$A$505,A218)&lt;&gt;1,"[Duplicate ID]",IF(AND('Start'!$D$6&lt;&gt;"No",H218&lt;&gt;"Deceased"),"Private person",IF(TRIM(B218&amp;" "&amp;C218)="","[Name unknown]",TRIM(B218&amp;" "&amp;C218)))))</x:f>
      </x:c>
      <x:c r="N218" s="5" t="str">
        <x:f>IF(A218="","",IF(AND('Start'!$D$6&lt;&gt;"No",H218&lt;&gt;"Deceased"),"",IF(D218="","", "b. "&amp;D218)&amp;IF(F218="","","  d. "&amp;F218)))</x:f>
      </x:c>
      <x:c r="O218" s="5" t="str">
        <x:f>IF(A218="","",IF(COUNTIFS($A$6:$A$505,A218)&lt;&gt;1,"Duplicate person ID",IF(I218="","",IF(COUNTIFS('Families'!$A$6:$A$305,I218)&lt;&gt;1,"Check chosen family",IF(COUNTIFS('Parent links'!$A$6:$A$755,A218,'Parent links'!$B$6:$B$755,I218,'Parent links'!$C$6:$C$755,J218)&lt;&gt;1,"Check chosen parent link","")))))</x:f>
      </x:c>
    </x:row>
    <x:row r="219" ht="25" customHeight="1">
      <x:c r="A219" s="10"/>
      <x:c r="B219" s="10"/>
      <x:c r="C219" s="10"/>
      <x:c r="D219" s="11"/>
      <x:c r="E219" s="11"/>
      <x:c r="F219" s="11"/>
      <x:c r="G219" s="11"/>
      <x:c r="H219" s="10"/>
      <x:c r="I219" s="10"/>
      <x:c r="J219" s="10"/>
      <x:c r="K219" s="10"/>
      <x:c r="L219" s="10"/>
      <x:c r="M219" s="5" t="str">
        <x:f>IF(A219="","",IF(COUNTIFS($A$6:$A$505,A219)&lt;&gt;1,"[Duplicate ID]",IF(AND('Start'!$D$6&lt;&gt;"No",H219&lt;&gt;"Deceased"),"Private person",IF(TRIM(B219&amp;" "&amp;C219)="","[Name unknown]",TRIM(B219&amp;" "&amp;C219)))))</x:f>
      </x:c>
      <x:c r="N219" s="5" t="str">
        <x:f>IF(A219="","",IF(AND('Start'!$D$6&lt;&gt;"No",H219&lt;&gt;"Deceased"),"",IF(D219="","", "b. "&amp;D219)&amp;IF(F219="","","  d. "&amp;F219)))</x:f>
      </x:c>
      <x:c r="O219" s="5" t="str">
        <x:f>IF(A219="","",IF(COUNTIFS($A$6:$A$505,A219)&lt;&gt;1,"Duplicate person ID",IF(I219="","",IF(COUNTIFS('Families'!$A$6:$A$305,I219)&lt;&gt;1,"Check chosen family",IF(COUNTIFS('Parent links'!$A$6:$A$755,A219,'Parent links'!$B$6:$B$755,I219,'Parent links'!$C$6:$C$755,J219)&lt;&gt;1,"Check chosen parent link","")))))</x:f>
      </x:c>
    </x:row>
    <x:row r="220" ht="25" customHeight="1">
      <x:c r="A220" s="10"/>
      <x:c r="B220" s="10"/>
      <x:c r="C220" s="10"/>
      <x:c r="D220" s="11"/>
      <x:c r="E220" s="11"/>
      <x:c r="F220" s="11"/>
      <x:c r="G220" s="11"/>
      <x:c r="H220" s="10"/>
      <x:c r="I220" s="10"/>
      <x:c r="J220" s="10"/>
      <x:c r="K220" s="10"/>
      <x:c r="L220" s="10"/>
      <x:c r="M220" s="5" t="str">
        <x:f>IF(A220="","",IF(COUNTIFS($A$6:$A$505,A220)&lt;&gt;1,"[Duplicate ID]",IF(AND('Start'!$D$6&lt;&gt;"No",H220&lt;&gt;"Deceased"),"Private person",IF(TRIM(B220&amp;" "&amp;C220)="","[Name unknown]",TRIM(B220&amp;" "&amp;C220)))))</x:f>
      </x:c>
      <x:c r="N220" s="5" t="str">
        <x:f>IF(A220="","",IF(AND('Start'!$D$6&lt;&gt;"No",H220&lt;&gt;"Deceased"),"",IF(D220="","", "b. "&amp;D220)&amp;IF(F220="","","  d. "&amp;F220)))</x:f>
      </x:c>
      <x:c r="O220" s="5" t="str">
        <x:f>IF(A220="","",IF(COUNTIFS($A$6:$A$505,A220)&lt;&gt;1,"Duplicate person ID",IF(I220="","",IF(COUNTIFS('Families'!$A$6:$A$305,I220)&lt;&gt;1,"Check chosen family",IF(COUNTIFS('Parent links'!$A$6:$A$755,A220,'Parent links'!$B$6:$B$755,I220,'Parent links'!$C$6:$C$755,J220)&lt;&gt;1,"Check chosen parent link","")))))</x:f>
      </x:c>
    </x:row>
    <x:row r="221" ht="25" customHeight="1">
      <x:c r="A221" s="10"/>
      <x:c r="B221" s="10"/>
      <x:c r="C221" s="10"/>
      <x:c r="D221" s="11"/>
      <x:c r="E221" s="11"/>
      <x:c r="F221" s="11"/>
      <x:c r="G221" s="11"/>
      <x:c r="H221" s="10"/>
      <x:c r="I221" s="10"/>
      <x:c r="J221" s="10"/>
      <x:c r="K221" s="10"/>
      <x:c r="L221" s="10"/>
      <x:c r="M221" s="5" t="str">
        <x:f>IF(A221="","",IF(COUNTIFS($A$6:$A$505,A221)&lt;&gt;1,"[Duplicate ID]",IF(AND('Start'!$D$6&lt;&gt;"No",H221&lt;&gt;"Deceased"),"Private person",IF(TRIM(B221&amp;" "&amp;C221)="","[Name unknown]",TRIM(B221&amp;" "&amp;C221)))))</x:f>
      </x:c>
      <x:c r="N221" s="5" t="str">
        <x:f>IF(A221="","",IF(AND('Start'!$D$6&lt;&gt;"No",H221&lt;&gt;"Deceased"),"",IF(D221="","", "b. "&amp;D221)&amp;IF(F221="","","  d. "&amp;F221)))</x:f>
      </x:c>
      <x:c r="O221" s="5" t="str">
        <x:f>IF(A221="","",IF(COUNTIFS($A$6:$A$505,A221)&lt;&gt;1,"Duplicate person ID",IF(I221="","",IF(COUNTIFS('Families'!$A$6:$A$305,I221)&lt;&gt;1,"Check chosen family",IF(COUNTIFS('Parent links'!$A$6:$A$755,A221,'Parent links'!$B$6:$B$755,I221,'Parent links'!$C$6:$C$755,J221)&lt;&gt;1,"Check chosen parent link","")))))</x:f>
      </x:c>
    </x:row>
    <x:row r="222" ht="25" customHeight="1">
      <x:c r="A222" s="10"/>
      <x:c r="B222" s="10"/>
      <x:c r="C222" s="10"/>
      <x:c r="D222" s="11"/>
      <x:c r="E222" s="11"/>
      <x:c r="F222" s="11"/>
      <x:c r="G222" s="11"/>
      <x:c r="H222" s="10"/>
      <x:c r="I222" s="10"/>
      <x:c r="J222" s="10"/>
      <x:c r="K222" s="10"/>
      <x:c r="L222" s="10"/>
      <x:c r="M222" s="5" t="str">
        <x:f>IF(A222="","",IF(COUNTIFS($A$6:$A$505,A222)&lt;&gt;1,"[Duplicate ID]",IF(AND('Start'!$D$6&lt;&gt;"No",H222&lt;&gt;"Deceased"),"Private person",IF(TRIM(B222&amp;" "&amp;C222)="","[Name unknown]",TRIM(B222&amp;" "&amp;C222)))))</x:f>
      </x:c>
      <x:c r="N222" s="5" t="str">
        <x:f>IF(A222="","",IF(AND('Start'!$D$6&lt;&gt;"No",H222&lt;&gt;"Deceased"),"",IF(D222="","", "b. "&amp;D222)&amp;IF(F222="","","  d. "&amp;F222)))</x:f>
      </x:c>
      <x:c r="O222" s="5" t="str">
        <x:f>IF(A222="","",IF(COUNTIFS($A$6:$A$505,A222)&lt;&gt;1,"Duplicate person ID",IF(I222="","",IF(COUNTIFS('Families'!$A$6:$A$305,I222)&lt;&gt;1,"Check chosen family",IF(COUNTIFS('Parent links'!$A$6:$A$755,A222,'Parent links'!$B$6:$B$755,I222,'Parent links'!$C$6:$C$755,J222)&lt;&gt;1,"Check chosen parent link","")))))</x:f>
      </x:c>
    </x:row>
    <x:row r="223" ht="25" customHeight="1">
      <x:c r="A223" s="10"/>
      <x:c r="B223" s="10"/>
      <x:c r="C223" s="10"/>
      <x:c r="D223" s="11"/>
      <x:c r="E223" s="11"/>
      <x:c r="F223" s="11"/>
      <x:c r="G223" s="11"/>
      <x:c r="H223" s="10"/>
      <x:c r="I223" s="10"/>
      <x:c r="J223" s="10"/>
      <x:c r="K223" s="10"/>
      <x:c r="L223" s="10"/>
      <x:c r="M223" s="5" t="str">
        <x:f>IF(A223="","",IF(COUNTIFS($A$6:$A$505,A223)&lt;&gt;1,"[Duplicate ID]",IF(AND('Start'!$D$6&lt;&gt;"No",H223&lt;&gt;"Deceased"),"Private person",IF(TRIM(B223&amp;" "&amp;C223)="","[Name unknown]",TRIM(B223&amp;" "&amp;C223)))))</x:f>
      </x:c>
      <x:c r="N223" s="5" t="str">
        <x:f>IF(A223="","",IF(AND('Start'!$D$6&lt;&gt;"No",H223&lt;&gt;"Deceased"),"",IF(D223="","", "b. "&amp;D223)&amp;IF(F223="","","  d. "&amp;F223)))</x:f>
      </x:c>
      <x:c r="O223" s="5" t="str">
        <x:f>IF(A223="","",IF(COUNTIFS($A$6:$A$505,A223)&lt;&gt;1,"Duplicate person ID",IF(I223="","",IF(COUNTIFS('Families'!$A$6:$A$305,I223)&lt;&gt;1,"Check chosen family",IF(COUNTIFS('Parent links'!$A$6:$A$755,A223,'Parent links'!$B$6:$B$755,I223,'Parent links'!$C$6:$C$755,J223)&lt;&gt;1,"Check chosen parent link","")))))</x:f>
      </x:c>
    </x:row>
    <x:row r="224" ht="25" customHeight="1">
      <x:c r="A224" s="10"/>
      <x:c r="B224" s="10"/>
      <x:c r="C224" s="10"/>
      <x:c r="D224" s="11"/>
      <x:c r="E224" s="11"/>
      <x:c r="F224" s="11"/>
      <x:c r="G224" s="11"/>
      <x:c r="H224" s="10"/>
      <x:c r="I224" s="10"/>
      <x:c r="J224" s="10"/>
      <x:c r="K224" s="10"/>
      <x:c r="L224" s="10"/>
      <x:c r="M224" s="5" t="str">
        <x:f>IF(A224="","",IF(COUNTIFS($A$6:$A$505,A224)&lt;&gt;1,"[Duplicate ID]",IF(AND('Start'!$D$6&lt;&gt;"No",H224&lt;&gt;"Deceased"),"Private person",IF(TRIM(B224&amp;" "&amp;C224)="","[Name unknown]",TRIM(B224&amp;" "&amp;C224)))))</x:f>
      </x:c>
      <x:c r="N224" s="5" t="str">
        <x:f>IF(A224="","",IF(AND('Start'!$D$6&lt;&gt;"No",H224&lt;&gt;"Deceased"),"",IF(D224="","", "b. "&amp;D224)&amp;IF(F224="","","  d. "&amp;F224)))</x:f>
      </x:c>
      <x:c r="O224" s="5" t="str">
        <x:f>IF(A224="","",IF(COUNTIFS($A$6:$A$505,A224)&lt;&gt;1,"Duplicate person ID",IF(I224="","",IF(COUNTIFS('Families'!$A$6:$A$305,I224)&lt;&gt;1,"Check chosen family",IF(COUNTIFS('Parent links'!$A$6:$A$755,A224,'Parent links'!$B$6:$B$755,I224,'Parent links'!$C$6:$C$755,J224)&lt;&gt;1,"Check chosen parent link","")))))</x:f>
      </x:c>
    </x:row>
    <x:row r="225" ht="25" customHeight="1">
      <x:c r="A225" s="10"/>
      <x:c r="B225" s="10"/>
      <x:c r="C225" s="10"/>
      <x:c r="D225" s="11"/>
      <x:c r="E225" s="11"/>
      <x:c r="F225" s="11"/>
      <x:c r="G225" s="11"/>
      <x:c r="H225" s="10"/>
      <x:c r="I225" s="10"/>
      <x:c r="J225" s="10"/>
      <x:c r="K225" s="10"/>
      <x:c r="L225" s="10"/>
      <x:c r="M225" s="5" t="str">
        <x:f>IF(A225="","",IF(COUNTIFS($A$6:$A$505,A225)&lt;&gt;1,"[Duplicate ID]",IF(AND('Start'!$D$6&lt;&gt;"No",H225&lt;&gt;"Deceased"),"Private person",IF(TRIM(B225&amp;" "&amp;C225)="","[Name unknown]",TRIM(B225&amp;" "&amp;C225)))))</x:f>
      </x:c>
      <x:c r="N225" s="5" t="str">
        <x:f>IF(A225="","",IF(AND('Start'!$D$6&lt;&gt;"No",H225&lt;&gt;"Deceased"),"",IF(D225="","", "b. "&amp;D225)&amp;IF(F225="","","  d. "&amp;F225)))</x:f>
      </x:c>
      <x:c r="O225" s="5" t="str">
        <x:f>IF(A225="","",IF(COUNTIFS($A$6:$A$505,A225)&lt;&gt;1,"Duplicate person ID",IF(I225="","",IF(COUNTIFS('Families'!$A$6:$A$305,I225)&lt;&gt;1,"Check chosen family",IF(COUNTIFS('Parent links'!$A$6:$A$755,A225,'Parent links'!$B$6:$B$755,I225,'Parent links'!$C$6:$C$755,J225)&lt;&gt;1,"Check chosen parent link","")))))</x:f>
      </x:c>
    </x:row>
    <x:row r="226" ht="25" customHeight="1">
      <x:c r="A226" s="10"/>
      <x:c r="B226" s="10"/>
      <x:c r="C226" s="10"/>
      <x:c r="D226" s="11"/>
      <x:c r="E226" s="11"/>
      <x:c r="F226" s="11"/>
      <x:c r="G226" s="11"/>
      <x:c r="H226" s="10"/>
      <x:c r="I226" s="10"/>
      <x:c r="J226" s="10"/>
      <x:c r="K226" s="10"/>
      <x:c r="L226" s="10"/>
      <x:c r="M226" s="5" t="str">
        <x:f>IF(A226="","",IF(COUNTIFS($A$6:$A$505,A226)&lt;&gt;1,"[Duplicate ID]",IF(AND('Start'!$D$6&lt;&gt;"No",H226&lt;&gt;"Deceased"),"Private person",IF(TRIM(B226&amp;" "&amp;C226)="","[Name unknown]",TRIM(B226&amp;" "&amp;C226)))))</x:f>
      </x:c>
      <x:c r="N226" s="5" t="str">
        <x:f>IF(A226="","",IF(AND('Start'!$D$6&lt;&gt;"No",H226&lt;&gt;"Deceased"),"",IF(D226="","", "b. "&amp;D226)&amp;IF(F226="","","  d. "&amp;F226)))</x:f>
      </x:c>
      <x:c r="O226" s="5" t="str">
        <x:f>IF(A226="","",IF(COUNTIFS($A$6:$A$505,A226)&lt;&gt;1,"Duplicate person ID",IF(I226="","",IF(COUNTIFS('Families'!$A$6:$A$305,I226)&lt;&gt;1,"Check chosen family",IF(COUNTIFS('Parent links'!$A$6:$A$755,A226,'Parent links'!$B$6:$B$755,I226,'Parent links'!$C$6:$C$755,J226)&lt;&gt;1,"Check chosen parent link","")))))</x:f>
      </x:c>
    </x:row>
    <x:row r="227" ht="25" customHeight="1">
      <x:c r="A227" s="10"/>
      <x:c r="B227" s="10"/>
      <x:c r="C227" s="10"/>
      <x:c r="D227" s="11"/>
      <x:c r="E227" s="11"/>
      <x:c r="F227" s="11"/>
      <x:c r="G227" s="11"/>
      <x:c r="H227" s="10"/>
      <x:c r="I227" s="10"/>
      <x:c r="J227" s="10"/>
      <x:c r="K227" s="10"/>
      <x:c r="L227" s="10"/>
      <x:c r="M227" s="5" t="str">
        <x:f>IF(A227="","",IF(COUNTIFS($A$6:$A$505,A227)&lt;&gt;1,"[Duplicate ID]",IF(AND('Start'!$D$6&lt;&gt;"No",H227&lt;&gt;"Deceased"),"Private person",IF(TRIM(B227&amp;" "&amp;C227)="","[Name unknown]",TRIM(B227&amp;" "&amp;C227)))))</x:f>
      </x:c>
      <x:c r="N227" s="5" t="str">
        <x:f>IF(A227="","",IF(AND('Start'!$D$6&lt;&gt;"No",H227&lt;&gt;"Deceased"),"",IF(D227="","", "b. "&amp;D227)&amp;IF(F227="","","  d. "&amp;F227)))</x:f>
      </x:c>
      <x:c r="O227" s="5" t="str">
        <x:f>IF(A227="","",IF(COUNTIFS($A$6:$A$505,A227)&lt;&gt;1,"Duplicate person ID",IF(I227="","",IF(COUNTIFS('Families'!$A$6:$A$305,I227)&lt;&gt;1,"Check chosen family",IF(COUNTIFS('Parent links'!$A$6:$A$755,A227,'Parent links'!$B$6:$B$755,I227,'Parent links'!$C$6:$C$755,J227)&lt;&gt;1,"Check chosen parent link","")))))</x:f>
      </x:c>
    </x:row>
    <x:row r="228" ht="25" customHeight="1">
      <x:c r="A228" s="10"/>
      <x:c r="B228" s="10"/>
      <x:c r="C228" s="10"/>
      <x:c r="D228" s="11"/>
      <x:c r="E228" s="11"/>
      <x:c r="F228" s="11"/>
      <x:c r="G228" s="11"/>
      <x:c r="H228" s="10"/>
      <x:c r="I228" s="10"/>
      <x:c r="J228" s="10"/>
      <x:c r="K228" s="10"/>
      <x:c r="L228" s="10"/>
      <x:c r="M228" s="5" t="str">
        <x:f>IF(A228="","",IF(COUNTIFS($A$6:$A$505,A228)&lt;&gt;1,"[Duplicate ID]",IF(AND('Start'!$D$6&lt;&gt;"No",H228&lt;&gt;"Deceased"),"Private person",IF(TRIM(B228&amp;" "&amp;C228)="","[Name unknown]",TRIM(B228&amp;" "&amp;C228)))))</x:f>
      </x:c>
      <x:c r="N228" s="5" t="str">
        <x:f>IF(A228="","",IF(AND('Start'!$D$6&lt;&gt;"No",H228&lt;&gt;"Deceased"),"",IF(D228="","", "b. "&amp;D228)&amp;IF(F228="","","  d. "&amp;F228)))</x:f>
      </x:c>
      <x:c r="O228" s="5" t="str">
        <x:f>IF(A228="","",IF(COUNTIFS($A$6:$A$505,A228)&lt;&gt;1,"Duplicate person ID",IF(I228="","",IF(COUNTIFS('Families'!$A$6:$A$305,I228)&lt;&gt;1,"Check chosen family",IF(COUNTIFS('Parent links'!$A$6:$A$755,A228,'Parent links'!$B$6:$B$755,I228,'Parent links'!$C$6:$C$755,J228)&lt;&gt;1,"Check chosen parent link","")))))</x:f>
      </x:c>
    </x:row>
    <x:row r="229" ht="25" customHeight="1">
      <x:c r="A229" s="10"/>
      <x:c r="B229" s="10"/>
      <x:c r="C229" s="10"/>
      <x:c r="D229" s="11"/>
      <x:c r="E229" s="11"/>
      <x:c r="F229" s="11"/>
      <x:c r="G229" s="11"/>
      <x:c r="H229" s="10"/>
      <x:c r="I229" s="10"/>
      <x:c r="J229" s="10"/>
      <x:c r="K229" s="10"/>
      <x:c r="L229" s="10"/>
      <x:c r="M229" s="5" t="str">
        <x:f>IF(A229="","",IF(COUNTIFS($A$6:$A$505,A229)&lt;&gt;1,"[Duplicate ID]",IF(AND('Start'!$D$6&lt;&gt;"No",H229&lt;&gt;"Deceased"),"Private person",IF(TRIM(B229&amp;" "&amp;C229)="","[Name unknown]",TRIM(B229&amp;" "&amp;C229)))))</x:f>
      </x:c>
      <x:c r="N229" s="5" t="str">
        <x:f>IF(A229="","",IF(AND('Start'!$D$6&lt;&gt;"No",H229&lt;&gt;"Deceased"),"",IF(D229="","", "b. "&amp;D229)&amp;IF(F229="","","  d. "&amp;F229)))</x:f>
      </x:c>
      <x:c r="O229" s="5" t="str">
        <x:f>IF(A229="","",IF(COUNTIFS($A$6:$A$505,A229)&lt;&gt;1,"Duplicate person ID",IF(I229="","",IF(COUNTIFS('Families'!$A$6:$A$305,I229)&lt;&gt;1,"Check chosen family",IF(COUNTIFS('Parent links'!$A$6:$A$755,A229,'Parent links'!$B$6:$B$755,I229,'Parent links'!$C$6:$C$755,J229)&lt;&gt;1,"Check chosen parent link","")))))</x:f>
      </x:c>
    </x:row>
    <x:row r="230" ht="25" customHeight="1">
      <x:c r="A230" s="10"/>
      <x:c r="B230" s="10"/>
      <x:c r="C230" s="10"/>
      <x:c r="D230" s="11"/>
      <x:c r="E230" s="11"/>
      <x:c r="F230" s="11"/>
      <x:c r="G230" s="11"/>
      <x:c r="H230" s="10"/>
      <x:c r="I230" s="10"/>
      <x:c r="J230" s="10"/>
      <x:c r="K230" s="10"/>
      <x:c r="L230" s="10"/>
      <x:c r="M230" s="5" t="str">
        <x:f>IF(A230="","",IF(COUNTIFS($A$6:$A$505,A230)&lt;&gt;1,"[Duplicate ID]",IF(AND('Start'!$D$6&lt;&gt;"No",H230&lt;&gt;"Deceased"),"Private person",IF(TRIM(B230&amp;" "&amp;C230)="","[Name unknown]",TRIM(B230&amp;" "&amp;C230)))))</x:f>
      </x:c>
      <x:c r="N230" s="5" t="str">
        <x:f>IF(A230="","",IF(AND('Start'!$D$6&lt;&gt;"No",H230&lt;&gt;"Deceased"),"",IF(D230="","", "b. "&amp;D230)&amp;IF(F230="","","  d. "&amp;F230)))</x:f>
      </x:c>
      <x:c r="O230" s="5" t="str">
        <x:f>IF(A230="","",IF(COUNTIFS($A$6:$A$505,A230)&lt;&gt;1,"Duplicate person ID",IF(I230="","",IF(COUNTIFS('Families'!$A$6:$A$305,I230)&lt;&gt;1,"Check chosen family",IF(COUNTIFS('Parent links'!$A$6:$A$755,A230,'Parent links'!$B$6:$B$755,I230,'Parent links'!$C$6:$C$755,J230)&lt;&gt;1,"Check chosen parent link","")))))</x:f>
      </x:c>
    </x:row>
    <x:row r="231" ht="25" customHeight="1">
      <x:c r="A231" s="10"/>
      <x:c r="B231" s="10"/>
      <x:c r="C231" s="10"/>
      <x:c r="D231" s="11"/>
      <x:c r="E231" s="11"/>
      <x:c r="F231" s="11"/>
      <x:c r="G231" s="11"/>
      <x:c r="H231" s="10"/>
      <x:c r="I231" s="10"/>
      <x:c r="J231" s="10"/>
      <x:c r="K231" s="10"/>
      <x:c r="L231" s="10"/>
      <x:c r="M231" s="5" t="str">
        <x:f>IF(A231="","",IF(COUNTIFS($A$6:$A$505,A231)&lt;&gt;1,"[Duplicate ID]",IF(AND('Start'!$D$6&lt;&gt;"No",H231&lt;&gt;"Deceased"),"Private person",IF(TRIM(B231&amp;" "&amp;C231)="","[Name unknown]",TRIM(B231&amp;" "&amp;C231)))))</x:f>
      </x:c>
      <x:c r="N231" s="5" t="str">
        <x:f>IF(A231="","",IF(AND('Start'!$D$6&lt;&gt;"No",H231&lt;&gt;"Deceased"),"",IF(D231="","", "b. "&amp;D231)&amp;IF(F231="","","  d. "&amp;F231)))</x:f>
      </x:c>
      <x:c r="O231" s="5" t="str">
        <x:f>IF(A231="","",IF(COUNTIFS($A$6:$A$505,A231)&lt;&gt;1,"Duplicate person ID",IF(I231="","",IF(COUNTIFS('Families'!$A$6:$A$305,I231)&lt;&gt;1,"Check chosen family",IF(COUNTIFS('Parent links'!$A$6:$A$755,A231,'Parent links'!$B$6:$B$755,I231,'Parent links'!$C$6:$C$755,J231)&lt;&gt;1,"Check chosen parent link","")))))</x:f>
      </x:c>
    </x:row>
    <x:row r="232" ht="25" customHeight="1">
      <x:c r="A232" s="10"/>
      <x:c r="B232" s="10"/>
      <x:c r="C232" s="10"/>
      <x:c r="D232" s="11"/>
      <x:c r="E232" s="11"/>
      <x:c r="F232" s="11"/>
      <x:c r="G232" s="11"/>
      <x:c r="H232" s="10"/>
      <x:c r="I232" s="10"/>
      <x:c r="J232" s="10"/>
      <x:c r="K232" s="10"/>
      <x:c r="L232" s="10"/>
      <x:c r="M232" s="5" t="str">
        <x:f>IF(A232="","",IF(COUNTIFS($A$6:$A$505,A232)&lt;&gt;1,"[Duplicate ID]",IF(AND('Start'!$D$6&lt;&gt;"No",H232&lt;&gt;"Deceased"),"Private person",IF(TRIM(B232&amp;" "&amp;C232)="","[Name unknown]",TRIM(B232&amp;" "&amp;C232)))))</x:f>
      </x:c>
      <x:c r="N232" s="5" t="str">
        <x:f>IF(A232="","",IF(AND('Start'!$D$6&lt;&gt;"No",H232&lt;&gt;"Deceased"),"",IF(D232="","", "b. "&amp;D232)&amp;IF(F232="","","  d. "&amp;F232)))</x:f>
      </x:c>
      <x:c r="O232" s="5" t="str">
        <x:f>IF(A232="","",IF(COUNTIFS($A$6:$A$505,A232)&lt;&gt;1,"Duplicate person ID",IF(I232="","",IF(COUNTIFS('Families'!$A$6:$A$305,I232)&lt;&gt;1,"Check chosen family",IF(COUNTIFS('Parent links'!$A$6:$A$755,A232,'Parent links'!$B$6:$B$755,I232,'Parent links'!$C$6:$C$755,J232)&lt;&gt;1,"Check chosen parent link","")))))</x:f>
      </x:c>
    </x:row>
    <x:row r="233" ht="25" customHeight="1">
      <x:c r="A233" s="10"/>
      <x:c r="B233" s="10"/>
      <x:c r="C233" s="10"/>
      <x:c r="D233" s="11"/>
      <x:c r="E233" s="11"/>
      <x:c r="F233" s="11"/>
      <x:c r="G233" s="11"/>
      <x:c r="H233" s="10"/>
      <x:c r="I233" s="10"/>
      <x:c r="J233" s="10"/>
      <x:c r="K233" s="10"/>
      <x:c r="L233" s="10"/>
      <x:c r="M233" s="5" t="str">
        <x:f>IF(A233="","",IF(COUNTIFS($A$6:$A$505,A233)&lt;&gt;1,"[Duplicate ID]",IF(AND('Start'!$D$6&lt;&gt;"No",H233&lt;&gt;"Deceased"),"Private person",IF(TRIM(B233&amp;" "&amp;C233)="","[Name unknown]",TRIM(B233&amp;" "&amp;C233)))))</x:f>
      </x:c>
      <x:c r="N233" s="5" t="str">
        <x:f>IF(A233="","",IF(AND('Start'!$D$6&lt;&gt;"No",H233&lt;&gt;"Deceased"),"",IF(D233="","", "b. "&amp;D233)&amp;IF(F233="","","  d. "&amp;F233)))</x:f>
      </x:c>
      <x:c r="O233" s="5" t="str">
        <x:f>IF(A233="","",IF(COUNTIFS($A$6:$A$505,A233)&lt;&gt;1,"Duplicate person ID",IF(I233="","",IF(COUNTIFS('Families'!$A$6:$A$305,I233)&lt;&gt;1,"Check chosen family",IF(COUNTIFS('Parent links'!$A$6:$A$755,A233,'Parent links'!$B$6:$B$755,I233,'Parent links'!$C$6:$C$755,J233)&lt;&gt;1,"Check chosen parent link","")))))</x:f>
      </x:c>
    </x:row>
    <x:row r="234" ht="25" customHeight="1">
      <x:c r="A234" s="10"/>
      <x:c r="B234" s="10"/>
      <x:c r="C234" s="10"/>
      <x:c r="D234" s="11"/>
      <x:c r="E234" s="11"/>
      <x:c r="F234" s="11"/>
      <x:c r="G234" s="11"/>
      <x:c r="H234" s="10"/>
      <x:c r="I234" s="10"/>
      <x:c r="J234" s="10"/>
      <x:c r="K234" s="10"/>
      <x:c r="L234" s="10"/>
      <x:c r="M234" s="5" t="str">
        <x:f>IF(A234="","",IF(COUNTIFS($A$6:$A$505,A234)&lt;&gt;1,"[Duplicate ID]",IF(AND('Start'!$D$6&lt;&gt;"No",H234&lt;&gt;"Deceased"),"Private person",IF(TRIM(B234&amp;" "&amp;C234)="","[Name unknown]",TRIM(B234&amp;" "&amp;C234)))))</x:f>
      </x:c>
      <x:c r="N234" s="5" t="str">
        <x:f>IF(A234="","",IF(AND('Start'!$D$6&lt;&gt;"No",H234&lt;&gt;"Deceased"),"",IF(D234="","", "b. "&amp;D234)&amp;IF(F234="","","  d. "&amp;F234)))</x:f>
      </x:c>
      <x:c r="O234" s="5" t="str">
        <x:f>IF(A234="","",IF(COUNTIFS($A$6:$A$505,A234)&lt;&gt;1,"Duplicate person ID",IF(I234="","",IF(COUNTIFS('Families'!$A$6:$A$305,I234)&lt;&gt;1,"Check chosen family",IF(COUNTIFS('Parent links'!$A$6:$A$755,A234,'Parent links'!$B$6:$B$755,I234,'Parent links'!$C$6:$C$755,J234)&lt;&gt;1,"Check chosen parent link","")))))</x:f>
      </x:c>
    </x:row>
    <x:row r="235" ht="25" customHeight="1">
      <x:c r="A235" s="10"/>
      <x:c r="B235" s="10"/>
      <x:c r="C235" s="10"/>
      <x:c r="D235" s="11"/>
      <x:c r="E235" s="11"/>
      <x:c r="F235" s="11"/>
      <x:c r="G235" s="11"/>
      <x:c r="H235" s="10"/>
      <x:c r="I235" s="10"/>
      <x:c r="J235" s="10"/>
      <x:c r="K235" s="10"/>
      <x:c r="L235" s="10"/>
      <x:c r="M235" s="5" t="str">
        <x:f>IF(A235="","",IF(COUNTIFS($A$6:$A$505,A235)&lt;&gt;1,"[Duplicate ID]",IF(AND('Start'!$D$6&lt;&gt;"No",H235&lt;&gt;"Deceased"),"Private person",IF(TRIM(B235&amp;" "&amp;C235)="","[Name unknown]",TRIM(B235&amp;" "&amp;C235)))))</x:f>
      </x:c>
      <x:c r="N235" s="5" t="str">
        <x:f>IF(A235="","",IF(AND('Start'!$D$6&lt;&gt;"No",H235&lt;&gt;"Deceased"),"",IF(D235="","", "b. "&amp;D235)&amp;IF(F235="","","  d. "&amp;F235)))</x:f>
      </x:c>
      <x:c r="O235" s="5" t="str">
        <x:f>IF(A235="","",IF(COUNTIFS($A$6:$A$505,A235)&lt;&gt;1,"Duplicate person ID",IF(I235="","",IF(COUNTIFS('Families'!$A$6:$A$305,I235)&lt;&gt;1,"Check chosen family",IF(COUNTIFS('Parent links'!$A$6:$A$755,A235,'Parent links'!$B$6:$B$755,I235,'Parent links'!$C$6:$C$755,J235)&lt;&gt;1,"Check chosen parent link","")))))</x:f>
      </x:c>
    </x:row>
    <x:row r="236" ht="25" customHeight="1">
      <x:c r="A236" s="10"/>
      <x:c r="B236" s="10"/>
      <x:c r="C236" s="10"/>
      <x:c r="D236" s="11"/>
      <x:c r="E236" s="11"/>
      <x:c r="F236" s="11"/>
      <x:c r="G236" s="11"/>
      <x:c r="H236" s="10"/>
      <x:c r="I236" s="10"/>
      <x:c r="J236" s="10"/>
      <x:c r="K236" s="10"/>
      <x:c r="L236" s="10"/>
      <x:c r="M236" s="5" t="str">
        <x:f>IF(A236="","",IF(COUNTIFS($A$6:$A$505,A236)&lt;&gt;1,"[Duplicate ID]",IF(AND('Start'!$D$6&lt;&gt;"No",H236&lt;&gt;"Deceased"),"Private person",IF(TRIM(B236&amp;" "&amp;C236)="","[Name unknown]",TRIM(B236&amp;" "&amp;C236)))))</x:f>
      </x:c>
      <x:c r="N236" s="5" t="str">
        <x:f>IF(A236="","",IF(AND('Start'!$D$6&lt;&gt;"No",H236&lt;&gt;"Deceased"),"",IF(D236="","", "b. "&amp;D236)&amp;IF(F236="","","  d. "&amp;F236)))</x:f>
      </x:c>
      <x:c r="O236" s="5" t="str">
        <x:f>IF(A236="","",IF(COUNTIFS($A$6:$A$505,A236)&lt;&gt;1,"Duplicate person ID",IF(I236="","",IF(COUNTIFS('Families'!$A$6:$A$305,I236)&lt;&gt;1,"Check chosen family",IF(COUNTIFS('Parent links'!$A$6:$A$755,A236,'Parent links'!$B$6:$B$755,I236,'Parent links'!$C$6:$C$755,J236)&lt;&gt;1,"Check chosen parent link","")))))</x:f>
      </x:c>
    </x:row>
    <x:row r="237" ht="25" customHeight="1">
      <x:c r="A237" s="10"/>
      <x:c r="B237" s="10"/>
      <x:c r="C237" s="10"/>
      <x:c r="D237" s="11"/>
      <x:c r="E237" s="11"/>
      <x:c r="F237" s="11"/>
      <x:c r="G237" s="11"/>
      <x:c r="H237" s="10"/>
      <x:c r="I237" s="10"/>
      <x:c r="J237" s="10"/>
      <x:c r="K237" s="10"/>
      <x:c r="L237" s="10"/>
      <x:c r="M237" s="5" t="str">
        <x:f>IF(A237="","",IF(COUNTIFS($A$6:$A$505,A237)&lt;&gt;1,"[Duplicate ID]",IF(AND('Start'!$D$6&lt;&gt;"No",H237&lt;&gt;"Deceased"),"Private person",IF(TRIM(B237&amp;" "&amp;C237)="","[Name unknown]",TRIM(B237&amp;" "&amp;C237)))))</x:f>
      </x:c>
      <x:c r="N237" s="5" t="str">
        <x:f>IF(A237="","",IF(AND('Start'!$D$6&lt;&gt;"No",H237&lt;&gt;"Deceased"),"",IF(D237="","", "b. "&amp;D237)&amp;IF(F237="","","  d. "&amp;F237)))</x:f>
      </x:c>
      <x:c r="O237" s="5" t="str">
        <x:f>IF(A237="","",IF(COUNTIFS($A$6:$A$505,A237)&lt;&gt;1,"Duplicate person ID",IF(I237="","",IF(COUNTIFS('Families'!$A$6:$A$305,I237)&lt;&gt;1,"Check chosen family",IF(COUNTIFS('Parent links'!$A$6:$A$755,A237,'Parent links'!$B$6:$B$755,I237,'Parent links'!$C$6:$C$755,J237)&lt;&gt;1,"Check chosen parent link","")))))</x:f>
      </x:c>
    </x:row>
    <x:row r="238" ht="25" customHeight="1">
      <x:c r="A238" s="10"/>
      <x:c r="B238" s="10"/>
      <x:c r="C238" s="10"/>
      <x:c r="D238" s="11"/>
      <x:c r="E238" s="11"/>
      <x:c r="F238" s="11"/>
      <x:c r="G238" s="11"/>
      <x:c r="H238" s="10"/>
      <x:c r="I238" s="10"/>
      <x:c r="J238" s="10"/>
      <x:c r="K238" s="10"/>
      <x:c r="L238" s="10"/>
      <x:c r="M238" s="5" t="str">
        <x:f>IF(A238="","",IF(COUNTIFS($A$6:$A$505,A238)&lt;&gt;1,"[Duplicate ID]",IF(AND('Start'!$D$6&lt;&gt;"No",H238&lt;&gt;"Deceased"),"Private person",IF(TRIM(B238&amp;" "&amp;C238)="","[Name unknown]",TRIM(B238&amp;" "&amp;C238)))))</x:f>
      </x:c>
      <x:c r="N238" s="5" t="str">
        <x:f>IF(A238="","",IF(AND('Start'!$D$6&lt;&gt;"No",H238&lt;&gt;"Deceased"),"",IF(D238="","", "b. "&amp;D238)&amp;IF(F238="","","  d. "&amp;F238)))</x:f>
      </x:c>
      <x:c r="O238" s="5" t="str">
        <x:f>IF(A238="","",IF(COUNTIFS($A$6:$A$505,A238)&lt;&gt;1,"Duplicate person ID",IF(I238="","",IF(COUNTIFS('Families'!$A$6:$A$305,I238)&lt;&gt;1,"Check chosen family",IF(COUNTIFS('Parent links'!$A$6:$A$755,A238,'Parent links'!$B$6:$B$755,I238,'Parent links'!$C$6:$C$755,J238)&lt;&gt;1,"Check chosen parent link","")))))</x:f>
      </x:c>
    </x:row>
    <x:row r="239" ht="25" customHeight="1">
      <x:c r="A239" s="10"/>
      <x:c r="B239" s="10"/>
      <x:c r="C239" s="10"/>
      <x:c r="D239" s="11"/>
      <x:c r="E239" s="11"/>
      <x:c r="F239" s="11"/>
      <x:c r="G239" s="11"/>
      <x:c r="H239" s="10"/>
      <x:c r="I239" s="10"/>
      <x:c r="J239" s="10"/>
      <x:c r="K239" s="10"/>
      <x:c r="L239" s="10"/>
      <x:c r="M239" s="5" t="str">
        <x:f>IF(A239="","",IF(COUNTIFS($A$6:$A$505,A239)&lt;&gt;1,"[Duplicate ID]",IF(AND('Start'!$D$6&lt;&gt;"No",H239&lt;&gt;"Deceased"),"Private person",IF(TRIM(B239&amp;" "&amp;C239)="","[Name unknown]",TRIM(B239&amp;" "&amp;C239)))))</x:f>
      </x:c>
      <x:c r="N239" s="5" t="str">
        <x:f>IF(A239="","",IF(AND('Start'!$D$6&lt;&gt;"No",H239&lt;&gt;"Deceased"),"",IF(D239="","", "b. "&amp;D239)&amp;IF(F239="","","  d. "&amp;F239)))</x:f>
      </x:c>
      <x:c r="O239" s="5" t="str">
        <x:f>IF(A239="","",IF(COUNTIFS($A$6:$A$505,A239)&lt;&gt;1,"Duplicate person ID",IF(I239="","",IF(COUNTIFS('Families'!$A$6:$A$305,I239)&lt;&gt;1,"Check chosen family",IF(COUNTIFS('Parent links'!$A$6:$A$755,A239,'Parent links'!$B$6:$B$755,I239,'Parent links'!$C$6:$C$755,J239)&lt;&gt;1,"Check chosen parent link","")))))</x:f>
      </x:c>
    </x:row>
    <x:row r="240" ht="25" customHeight="1">
      <x:c r="A240" s="10"/>
      <x:c r="B240" s="10"/>
      <x:c r="C240" s="10"/>
      <x:c r="D240" s="11"/>
      <x:c r="E240" s="11"/>
      <x:c r="F240" s="11"/>
      <x:c r="G240" s="11"/>
      <x:c r="H240" s="10"/>
      <x:c r="I240" s="10"/>
      <x:c r="J240" s="10"/>
      <x:c r="K240" s="10"/>
      <x:c r="L240" s="10"/>
      <x:c r="M240" s="5" t="str">
        <x:f>IF(A240="","",IF(COUNTIFS($A$6:$A$505,A240)&lt;&gt;1,"[Duplicate ID]",IF(AND('Start'!$D$6&lt;&gt;"No",H240&lt;&gt;"Deceased"),"Private person",IF(TRIM(B240&amp;" "&amp;C240)="","[Name unknown]",TRIM(B240&amp;" "&amp;C240)))))</x:f>
      </x:c>
      <x:c r="N240" s="5" t="str">
        <x:f>IF(A240="","",IF(AND('Start'!$D$6&lt;&gt;"No",H240&lt;&gt;"Deceased"),"",IF(D240="","", "b. "&amp;D240)&amp;IF(F240="","","  d. "&amp;F240)))</x:f>
      </x:c>
      <x:c r="O240" s="5" t="str">
        <x:f>IF(A240="","",IF(COUNTIFS($A$6:$A$505,A240)&lt;&gt;1,"Duplicate person ID",IF(I240="","",IF(COUNTIFS('Families'!$A$6:$A$305,I240)&lt;&gt;1,"Check chosen family",IF(COUNTIFS('Parent links'!$A$6:$A$755,A240,'Parent links'!$B$6:$B$755,I240,'Parent links'!$C$6:$C$755,J240)&lt;&gt;1,"Check chosen parent link","")))))</x:f>
      </x:c>
    </x:row>
    <x:row r="241" ht="25" customHeight="1">
      <x:c r="A241" s="10"/>
      <x:c r="B241" s="10"/>
      <x:c r="C241" s="10"/>
      <x:c r="D241" s="11"/>
      <x:c r="E241" s="11"/>
      <x:c r="F241" s="11"/>
      <x:c r="G241" s="11"/>
      <x:c r="H241" s="10"/>
      <x:c r="I241" s="10"/>
      <x:c r="J241" s="10"/>
      <x:c r="K241" s="10"/>
      <x:c r="L241" s="10"/>
      <x:c r="M241" s="5" t="str">
        <x:f>IF(A241="","",IF(COUNTIFS($A$6:$A$505,A241)&lt;&gt;1,"[Duplicate ID]",IF(AND('Start'!$D$6&lt;&gt;"No",H241&lt;&gt;"Deceased"),"Private person",IF(TRIM(B241&amp;" "&amp;C241)="","[Name unknown]",TRIM(B241&amp;" "&amp;C241)))))</x:f>
      </x:c>
      <x:c r="N241" s="5" t="str">
        <x:f>IF(A241="","",IF(AND('Start'!$D$6&lt;&gt;"No",H241&lt;&gt;"Deceased"),"",IF(D241="","", "b. "&amp;D241)&amp;IF(F241="","","  d. "&amp;F241)))</x:f>
      </x:c>
      <x:c r="O241" s="5" t="str">
        <x:f>IF(A241="","",IF(COUNTIFS($A$6:$A$505,A241)&lt;&gt;1,"Duplicate person ID",IF(I241="","",IF(COUNTIFS('Families'!$A$6:$A$305,I241)&lt;&gt;1,"Check chosen family",IF(COUNTIFS('Parent links'!$A$6:$A$755,A241,'Parent links'!$B$6:$B$755,I241,'Parent links'!$C$6:$C$755,J241)&lt;&gt;1,"Check chosen parent link","")))))</x:f>
      </x:c>
    </x:row>
    <x:row r="242" ht="25" customHeight="1">
      <x:c r="A242" s="10"/>
      <x:c r="B242" s="10"/>
      <x:c r="C242" s="10"/>
      <x:c r="D242" s="11"/>
      <x:c r="E242" s="11"/>
      <x:c r="F242" s="11"/>
      <x:c r="G242" s="11"/>
      <x:c r="H242" s="10"/>
      <x:c r="I242" s="10"/>
      <x:c r="J242" s="10"/>
      <x:c r="K242" s="10"/>
      <x:c r="L242" s="10"/>
      <x:c r="M242" s="5" t="str">
        <x:f>IF(A242="","",IF(COUNTIFS($A$6:$A$505,A242)&lt;&gt;1,"[Duplicate ID]",IF(AND('Start'!$D$6&lt;&gt;"No",H242&lt;&gt;"Deceased"),"Private person",IF(TRIM(B242&amp;" "&amp;C242)="","[Name unknown]",TRIM(B242&amp;" "&amp;C242)))))</x:f>
      </x:c>
      <x:c r="N242" s="5" t="str">
        <x:f>IF(A242="","",IF(AND('Start'!$D$6&lt;&gt;"No",H242&lt;&gt;"Deceased"),"",IF(D242="","", "b. "&amp;D242)&amp;IF(F242="","","  d. "&amp;F242)))</x:f>
      </x:c>
      <x:c r="O242" s="5" t="str">
        <x:f>IF(A242="","",IF(COUNTIFS($A$6:$A$505,A242)&lt;&gt;1,"Duplicate person ID",IF(I242="","",IF(COUNTIFS('Families'!$A$6:$A$305,I242)&lt;&gt;1,"Check chosen family",IF(COUNTIFS('Parent links'!$A$6:$A$755,A242,'Parent links'!$B$6:$B$755,I242,'Parent links'!$C$6:$C$755,J242)&lt;&gt;1,"Check chosen parent link","")))))</x:f>
      </x:c>
    </x:row>
    <x:row r="243" ht="25" customHeight="1">
      <x:c r="A243" s="10"/>
      <x:c r="B243" s="10"/>
      <x:c r="C243" s="10"/>
      <x:c r="D243" s="11"/>
      <x:c r="E243" s="11"/>
      <x:c r="F243" s="11"/>
      <x:c r="G243" s="11"/>
      <x:c r="H243" s="10"/>
      <x:c r="I243" s="10"/>
      <x:c r="J243" s="10"/>
      <x:c r="K243" s="10"/>
      <x:c r="L243" s="10"/>
      <x:c r="M243" s="5" t="str">
        <x:f>IF(A243="","",IF(COUNTIFS($A$6:$A$505,A243)&lt;&gt;1,"[Duplicate ID]",IF(AND('Start'!$D$6&lt;&gt;"No",H243&lt;&gt;"Deceased"),"Private person",IF(TRIM(B243&amp;" "&amp;C243)="","[Name unknown]",TRIM(B243&amp;" "&amp;C243)))))</x:f>
      </x:c>
      <x:c r="N243" s="5" t="str">
        <x:f>IF(A243="","",IF(AND('Start'!$D$6&lt;&gt;"No",H243&lt;&gt;"Deceased"),"",IF(D243="","", "b. "&amp;D243)&amp;IF(F243="","","  d. "&amp;F243)))</x:f>
      </x:c>
      <x:c r="O243" s="5" t="str">
        <x:f>IF(A243="","",IF(COUNTIFS($A$6:$A$505,A243)&lt;&gt;1,"Duplicate person ID",IF(I243="","",IF(COUNTIFS('Families'!$A$6:$A$305,I243)&lt;&gt;1,"Check chosen family",IF(COUNTIFS('Parent links'!$A$6:$A$755,A243,'Parent links'!$B$6:$B$755,I243,'Parent links'!$C$6:$C$755,J243)&lt;&gt;1,"Check chosen parent link","")))))</x:f>
      </x:c>
    </x:row>
    <x:row r="244" ht="25" customHeight="1">
      <x:c r="A244" s="10"/>
      <x:c r="B244" s="10"/>
      <x:c r="C244" s="10"/>
      <x:c r="D244" s="11"/>
      <x:c r="E244" s="11"/>
      <x:c r="F244" s="11"/>
      <x:c r="G244" s="11"/>
      <x:c r="H244" s="10"/>
      <x:c r="I244" s="10"/>
      <x:c r="J244" s="10"/>
      <x:c r="K244" s="10"/>
      <x:c r="L244" s="10"/>
      <x:c r="M244" s="5" t="str">
        <x:f>IF(A244="","",IF(COUNTIFS($A$6:$A$505,A244)&lt;&gt;1,"[Duplicate ID]",IF(AND('Start'!$D$6&lt;&gt;"No",H244&lt;&gt;"Deceased"),"Private person",IF(TRIM(B244&amp;" "&amp;C244)="","[Name unknown]",TRIM(B244&amp;" "&amp;C244)))))</x:f>
      </x:c>
      <x:c r="N244" s="5" t="str">
        <x:f>IF(A244="","",IF(AND('Start'!$D$6&lt;&gt;"No",H244&lt;&gt;"Deceased"),"",IF(D244="","", "b. "&amp;D244)&amp;IF(F244="","","  d. "&amp;F244)))</x:f>
      </x:c>
      <x:c r="O244" s="5" t="str">
        <x:f>IF(A244="","",IF(COUNTIFS($A$6:$A$505,A244)&lt;&gt;1,"Duplicate person ID",IF(I244="","",IF(COUNTIFS('Families'!$A$6:$A$305,I244)&lt;&gt;1,"Check chosen family",IF(COUNTIFS('Parent links'!$A$6:$A$755,A244,'Parent links'!$B$6:$B$755,I244,'Parent links'!$C$6:$C$755,J244)&lt;&gt;1,"Check chosen parent link","")))))</x:f>
      </x:c>
    </x:row>
    <x:row r="245" ht="25" customHeight="1">
      <x:c r="A245" s="10"/>
      <x:c r="B245" s="10"/>
      <x:c r="C245" s="10"/>
      <x:c r="D245" s="11"/>
      <x:c r="E245" s="11"/>
      <x:c r="F245" s="11"/>
      <x:c r="G245" s="11"/>
      <x:c r="H245" s="10"/>
      <x:c r="I245" s="10"/>
      <x:c r="J245" s="10"/>
      <x:c r="K245" s="10"/>
      <x:c r="L245" s="10"/>
      <x:c r="M245" s="5" t="str">
        <x:f>IF(A245="","",IF(COUNTIFS($A$6:$A$505,A245)&lt;&gt;1,"[Duplicate ID]",IF(AND('Start'!$D$6&lt;&gt;"No",H245&lt;&gt;"Deceased"),"Private person",IF(TRIM(B245&amp;" "&amp;C245)="","[Name unknown]",TRIM(B245&amp;" "&amp;C245)))))</x:f>
      </x:c>
      <x:c r="N245" s="5" t="str">
        <x:f>IF(A245="","",IF(AND('Start'!$D$6&lt;&gt;"No",H245&lt;&gt;"Deceased"),"",IF(D245="","", "b. "&amp;D245)&amp;IF(F245="","","  d. "&amp;F245)))</x:f>
      </x:c>
      <x:c r="O245" s="5" t="str">
        <x:f>IF(A245="","",IF(COUNTIFS($A$6:$A$505,A245)&lt;&gt;1,"Duplicate person ID",IF(I245="","",IF(COUNTIFS('Families'!$A$6:$A$305,I245)&lt;&gt;1,"Check chosen family",IF(COUNTIFS('Parent links'!$A$6:$A$755,A245,'Parent links'!$B$6:$B$755,I245,'Parent links'!$C$6:$C$755,J245)&lt;&gt;1,"Check chosen parent link","")))))</x:f>
      </x:c>
    </x:row>
    <x:row r="246" ht="25" customHeight="1">
      <x:c r="A246" s="10"/>
      <x:c r="B246" s="10"/>
      <x:c r="C246" s="10"/>
      <x:c r="D246" s="11"/>
      <x:c r="E246" s="11"/>
      <x:c r="F246" s="11"/>
      <x:c r="G246" s="11"/>
      <x:c r="H246" s="10"/>
      <x:c r="I246" s="10"/>
      <x:c r="J246" s="10"/>
      <x:c r="K246" s="10"/>
      <x:c r="L246" s="10"/>
      <x:c r="M246" s="5" t="str">
        <x:f>IF(A246="","",IF(COUNTIFS($A$6:$A$505,A246)&lt;&gt;1,"[Duplicate ID]",IF(AND('Start'!$D$6&lt;&gt;"No",H246&lt;&gt;"Deceased"),"Private person",IF(TRIM(B246&amp;" "&amp;C246)="","[Name unknown]",TRIM(B246&amp;" "&amp;C246)))))</x:f>
      </x:c>
      <x:c r="N246" s="5" t="str">
        <x:f>IF(A246="","",IF(AND('Start'!$D$6&lt;&gt;"No",H246&lt;&gt;"Deceased"),"",IF(D246="","", "b. "&amp;D246)&amp;IF(F246="","","  d. "&amp;F246)))</x:f>
      </x:c>
      <x:c r="O246" s="5" t="str">
        <x:f>IF(A246="","",IF(COUNTIFS($A$6:$A$505,A246)&lt;&gt;1,"Duplicate person ID",IF(I246="","",IF(COUNTIFS('Families'!$A$6:$A$305,I246)&lt;&gt;1,"Check chosen family",IF(COUNTIFS('Parent links'!$A$6:$A$755,A246,'Parent links'!$B$6:$B$755,I246,'Parent links'!$C$6:$C$755,J246)&lt;&gt;1,"Check chosen parent link","")))))</x:f>
      </x:c>
    </x:row>
    <x:row r="247" ht="25" customHeight="1">
      <x:c r="A247" s="10"/>
      <x:c r="B247" s="10"/>
      <x:c r="C247" s="10"/>
      <x:c r="D247" s="11"/>
      <x:c r="E247" s="11"/>
      <x:c r="F247" s="11"/>
      <x:c r="G247" s="11"/>
      <x:c r="H247" s="10"/>
      <x:c r="I247" s="10"/>
      <x:c r="J247" s="10"/>
      <x:c r="K247" s="10"/>
      <x:c r="L247" s="10"/>
      <x:c r="M247" s="5" t="str">
        <x:f>IF(A247="","",IF(COUNTIFS($A$6:$A$505,A247)&lt;&gt;1,"[Duplicate ID]",IF(AND('Start'!$D$6&lt;&gt;"No",H247&lt;&gt;"Deceased"),"Private person",IF(TRIM(B247&amp;" "&amp;C247)="","[Name unknown]",TRIM(B247&amp;" "&amp;C247)))))</x:f>
      </x:c>
      <x:c r="N247" s="5" t="str">
        <x:f>IF(A247="","",IF(AND('Start'!$D$6&lt;&gt;"No",H247&lt;&gt;"Deceased"),"",IF(D247="","", "b. "&amp;D247)&amp;IF(F247="","","  d. "&amp;F247)))</x:f>
      </x:c>
      <x:c r="O247" s="5" t="str">
        <x:f>IF(A247="","",IF(COUNTIFS($A$6:$A$505,A247)&lt;&gt;1,"Duplicate person ID",IF(I247="","",IF(COUNTIFS('Families'!$A$6:$A$305,I247)&lt;&gt;1,"Check chosen family",IF(COUNTIFS('Parent links'!$A$6:$A$755,A247,'Parent links'!$B$6:$B$755,I247,'Parent links'!$C$6:$C$755,J247)&lt;&gt;1,"Check chosen parent link","")))))</x:f>
      </x:c>
    </x:row>
    <x:row r="248" ht="25" customHeight="1">
      <x:c r="A248" s="10"/>
      <x:c r="B248" s="10"/>
      <x:c r="C248" s="10"/>
      <x:c r="D248" s="11"/>
      <x:c r="E248" s="11"/>
      <x:c r="F248" s="11"/>
      <x:c r="G248" s="11"/>
      <x:c r="H248" s="10"/>
      <x:c r="I248" s="10"/>
      <x:c r="J248" s="10"/>
      <x:c r="K248" s="10"/>
      <x:c r="L248" s="10"/>
      <x:c r="M248" s="5" t="str">
        <x:f>IF(A248="","",IF(COUNTIFS($A$6:$A$505,A248)&lt;&gt;1,"[Duplicate ID]",IF(AND('Start'!$D$6&lt;&gt;"No",H248&lt;&gt;"Deceased"),"Private person",IF(TRIM(B248&amp;" "&amp;C248)="","[Name unknown]",TRIM(B248&amp;" "&amp;C248)))))</x:f>
      </x:c>
      <x:c r="N248" s="5" t="str">
        <x:f>IF(A248="","",IF(AND('Start'!$D$6&lt;&gt;"No",H248&lt;&gt;"Deceased"),"",IF(D248="","", "b. "&amp;D248)&amp;IF(F248="","","  d. "&amp;F248)))</x:f>
      </x:c>
      <x:c r="O248" s="5" t="str">
        <x:f>IF(A248="","",IF(COUNTIFS($A$6:$A$505,A248)&lt;&gt;1,"Duplicate person ID",IF(I248="","",IF(COUNTIFS('Families'!$A$6:$A$305,I248)&lt;&gt;1,"Check chosen family",IF(COUNTIFS('Parent links'!$A$6:$A$755,A248,'Parent links'!$B$6:$B$755,I248,'Parent links'!$C$6:$C$755,J248)&lt;&gt;1,"Check chosen parent link","")))))</x:f>
      </x:c>
    </x:row>
    <x:row r="249" ht="25" customHeight="1">
      <x:c r="A249" s="10"/>
      <x:c r="B249" s="10"/>
      <x:c r="C249" s="10"/>
      <x:c r="D249" s="11"/>
      <x:c r="E249" s="11"/>
      <x:c r="F249" s="11"/>
      <x:c r="G249" s="11"/>
      <x:c r="H249" s="10"/>
      <x:c r="I249" s="10"/>
      <x:c r="J249" s="10"/>
      <x:c r="K249" s="10"/>
      <x:c r="L249" s="10"/>
      <x:c r="M249" s="5" t="str">
        <x:f>IF(A249="","",IF(COUNTIFS($A$6:$A$505,A249)&lt;&gt;1,"[Duplicate ID]",IF(AND('Start'!$D$6&lt;&gt;"No",H249&lt;&gt;"Deceased"),"Private person",IF(TRIM(B249&amp;" "&amp;C249)="","[Name unknown]",TRIM(B249&amp;" "&amp;C249)))))</x:f>
      </x:c>
      <x:c r="N249" s="5" t="str">
        <x:f>IF(A249="","",IF(AND('Start'!$D$6&lt;&gt;"No",H249&lt;&gt;"Deceased"),"",IF(D249="","", "b. "&amp;D249)&amp;IF(F249="","","  d. "&amp;F249)))</x:f>
      </x:c>
      <x:c r="O249" s="5" t="str">
        <x:f>IF(A249="","",IF(COUNTIFS($A$6:$A$505,A249)&lt;&gt;1,"Duplicate person ID",IF(I249="","",IF(COUNTIFS('Families'!$A$6:$A$305,I249)&lt;&gt;1,"Check chosen family",IF(COUNTIFS('Parent links'!$A$6:$A$755,A249,'Parent links'!$B$6:$B$755,I249,'Parent links'!$C$6:$C$755,J249)&lt;&gt;1,"Check chosen parent link","")))))</x:f>
      </x:c>
    </x:row>
    <x:row r="250" ht="25" customHeight="1">
      <x:c r="A250" s="10"/>
      <x:c r="B250" s="10"/>
      <x:c r="C250" s="10"/>
      <x:c r="D250" s="11"/>
      <x:c r="E250" s="11"/>
      <x:c r="F250" s="11"/>
      <x:c r="G250" s="11"/>
      <x:c r="H250" s="10"/>
      <x:c r="I250" s="10"/>
      <x:c r="J250" s="10"/>
      <x:c r="K250" s="10"/>
      <x:c r="L250" s="10"/>
      <x:c r="M250" s="5" t="str">
        <x:f>IF(A250="","",IF(COUNTIFS($A$6:$A$505,A250)&lt;&gt;1,"[Duplicate ID]",IF(AND('Start'!$D$6&lt;&gt;"No",H250&lt;&gt;"Deceased"),"Private person",IF(TRIM(B250&amp;" "&amp;C250)="","[Name unknown]",TRIM(B250&amp;" "&amp;C250)))))</x:f>
      </x:c>
      <x:c r="N250" s="5" t="str">
        <x:f>IF(A250="","",IF(AND('Start'!$D$6&lt;&gt;"No",H250&lt;&gt;"Deceased"),"",IF(D250="","", "b. "&amp;D250)&amp;IF(F250="","","  d. "&amp;F250)))</x:f>
      </x:c>
      <x:c r="O250" s="5" t="str">
        <x:f>IF(A250="","",IF(COUNTIFS($A$6:$A$505,A250)&lt;&gt;1,"Duplicate person ID",IF(I250="","",IF(COUNTIFS('Families'!$A$6:$A$305,I250)&lt;&gt;1,"Check chosen family",IF(COUNTIFS('Parent links'!$A$6:$A$755,A250,'Parent links'!$B$6:$B$755,I250,'Parent links'!$C$6:$C$755,J250)&lt;&gt;1,"Check chosen parent link","")))))</x:f>
      </x:c>
    </x:row>
    <x:row r="251" ht="25" customHeight="1">
      <x:c r="A251" s="10"/>
      <x:c r="B251" s="10"/>
      <x:c r="C251" s="10"/>
      <x:c r="D251" s="11"/>
      <x:c r="E251" s="11"/>
      <x:c r="F251" s="11"/>
      <x:c r="G251" s="11"/>
      <x:c r="H251" s="10"/>
      <x:c r="I251" s="10"/>
      <x:c r="J251" s="10"/>
      <x:c r="K251" s="10"/>
      <x:c r="L251" s="10"/>
      <x:c r="M251" s="5" t="str">
        <x:f>IF(A251="","",IF(COUNTIFS($A$6:$A$505,A251)&lt;&gt;1,"[Duplicate ID]",IF(AND('Start'!$D$6&lt;&gt;"No",H251&lt;&gt;"Deceased"),"Private person",IF(TRIM(B251&amp;" "&amp;C251)="","[Name unknown]",TRIM(B251&amp;" "&amp;C251)))))</x:f>
      </x:c>
      <x:c r="N251" s="5" t="str">
        <x:f>IF(A251="","",IF(AND('Start'!$D$6&lt;&gt;"No",H251&lt;&gt;"Deceased"),"",IF(D251="","", "b. "&amp;D251)&amp;IF(F251="","","  d. "&amp;F251)))</x:f>
      </x:c>
      <x:c r="O251" s="5" t="str">
        <x:f>IF(A251="","",IF(COUNTIFS($A$6:$A$505,A251)&lt;&gt;1,"Duplicate person ID",IF(I251="","",IF(COUNTIFS('Families'!$A$6:$A$305,I251)&lt;&gt;1,"Check chosen family",IF(COUNTIFS('Parent links'!$A$6:$A$755,A251,'Parent links'!$B$6:$B$755,I251,'Parent links'!$C$6:$C$755,J251)&lt;&gt;1,"Check chosen parent link","")))))</x:f>
      </x:c>
    </x:row>
    <x:row r="252" ht="25" customHeight="1">
      <x:c r="A252" s="10"/>
      <x:c r="B252" s="10"/>
      <x:c r="C252" s="10"/>
      <x:c r="D252" s="11"/>
      <x:c r="E252" s="11"/>
      <x:c r="F252" s="11"/>
      <x:c r="G252" s="11"/>
      <x:c r="H252" s="10"/>
      <x:c r="I252" s="10"/>
      <x:c r="J252" s="10"/>
      <x:c r="K252" s="10"/>
      <x:c r="L252" s="10"/>
      <x:c r="M252" s="5" t="str">
        <x:f>IF(A252="","",IF(COUNTIFS($A$6:$A$505,A252)&lt;&gt;1,"[Duplicate ID]",IF(AND('Start'!$D$6&lt;&gt;"No",H252&lt;&gt;"Deceased"),"Private person",IF(TRIM(B252&amp;" "&amp;C252)="","[Name unknown]",TRIM(B252&amp;" "&amp;C252)))))</x:f>
      </x:c>
      <x:c r="N252" s="5" t="str">
        <x:f>IF(A252="","",IF(AND('Start'!$D$6&lt;&gt;"No",H252&lt;&gt;"Deceased"),"",IF(D252="","", "b. "&amp;D252)&amp;IF(F252="","","  d. "&amp;F252)))</x:f>
      </x:c>
      <x:c r="O252" s="5" t="str">
        <x:f>IF(A252="","",IF(COUNTIFS($A$6:$A$505,A252)&lt;&gt;1,"Duplicate person ID",IF(I252="","",IF(COUNTIFS('Families'!$A$6:$A$305,I252)&lt;&gt;1,"Check chosen family",IF(COUNTIFS('Parent links'!$A$6:$A$755,A252,'Parent links'!$B$6:$B$755,I252,'Parent links'!$C$6:$C$755,J252)&lt;&gt;1,"Check chosen parent link","")))))</x:f>
      </x:c>
    </x:row>
    <x:row r="253" ht="25" customHeight="1">
      <x:c r="A253" s="10"/>
      <x:c r="B253" s="10"/>
      <x:c r="C253" s="10"/>
      <x:c r="D253" s="11"/>
      <x:c r="E253" s="11"/>
      <x:c r="F253" s="11"/>
      <x:c r="G253" s="11"/>
      <x:c r="H253" s="10"/>
      <x:c r="I253" s="10"/>
      <x:c r="J253" s="10"/>
      <x:c r="K253" s="10"/>
      <x:c r="L253" s="10"/>
      <x:c r="M253" s="5" t="str">
        <x:f>IF(A253="","",IF(COUNTIFS($A$6:$A$505,A253)&lt;&gt;1,"[Duplicate ID]",IF(AND('Start'!$D$6&lt;&gt;"No",H253&lt;&gt;"Deceased"),"Private person",IF(TRIM(B253&amp;" "&amp;C253)="","[Name unknown]",TRIM(B253&amp;" "&amp;C253)))))</x:f>
      </x:c>
      <x:c r="N253" s="5" t="str">
        <x:f>IF(A253="","",IF(AND('Start'!$D$6&lt;&gt;"No",H253&lt;&gt;"Deceased"),"",IF(D253="","", "b. "&amp;D253)&amp;IF(F253="","","  d. "&amp;F253)))</x:f>
      </x:c>
      <x:c r="O253" s="5" t="str">
        <x:f>IF(A253="","",IF(COUNTIFS($A$6:$A$505,A253)&lt;&gt;1,"Duplicate person ID",IF(I253="","",IF(COUNTIFS('Families'!$A$6:$A$305,I253)&lt;&gt;1,"Check chosen family",IF(COUNTIFS('Parent links'!$A$6:$A$755,A253,'Parent links'!$B$6:$B$755,I253,'Parent links'!$C$6:$C$755,J253)&lt;&gt;1,"Check chosen parent link","")))))</x:f>
      </x:c>
    </x:row>
    <x:row r="254" ht="25" customHeight="1">
      <x:c r="A254" s="10"/>
      <x:c r="B254" s="10"/>
      <x:c r="C254" s="10"/>
      <x:c r="D254" s="11"/>
      <x:c r="E254" s="11"/>
      <x:c r="F254" s="11"/>
      <x:c r="G254" s="11"/>
      <x:c r="H254" s="10"/>
      <x:c r="I254" s="10"/>
      <x:c r="J254" s="10"/>
      <x:c r="K254" s="10"/>
      <x:c r="L254" s="10"/>
      <x:c r="M254" s="5" t="str">
        <x:f>IF(A254="","",IF(COUNTIFS($A$6:$A$505,A254)&lt;&gt;1,"[Duplicate ID]",IF(AND('Start'!$D$6&lt;&gt;"No",H254&lt;&gt;"Deceased"),"Private person",IF(TRIM(B254&amp;" "&amp;C254)="","[Name unknown]",TRIM(B254&amp;" "&amp;C254)))))</x:f>
      </x:c>
      <x:c r="N254" s="5" t="str">
        <x:f>IF(A254="","",IF(AND('Start'!$D$6&lt;&gt;"No",H254&lt;&gt;"Deceased"),"",IF(D254="","", "b. "&amp;D254)&amp;IF(F254="","","  d. "&amp;F254)))</x:f>
      </x:c>
      <x:c r="O254" s="5" t="str">
        <x:f>IF(A254="","",IF(COUNTIFS($A$6:$A$505,A254)&lt;&gt;1,"Duplicate person ID",IF(I254="","",IF(COUNTIFS('Families'!$A$6:$A$305,I254)&lt;&gt;1,"Check chosen family",IF(COUNTIFS('Parent links'!$A$6:$A$755,A254,'Parent links'!$B$6:$B$755,I254,'Parent links'!$C$6:$C$755,J254)&lt;&gt;1,"Check chosen parent link","")))))</x:f>
      </x:c>
    </x:row>
    <x:row r="255" ht="25" customHeight="1">
      <x:c r="A255" s="10"/>
      <x:c r="B255" s="10"/>
      <x:c r="C255" s="10"/>
      <x:c r="D255" s="11"/>
      <x:c r="E255" s="11"/>
      <x:c r="F255" s="11"/>
      <x:c r="G255" s="11"/>
      <x:c r="H255" s="10"/>
      <x:c r="I255" s="10"/>
      <x:c r="J255" s="10"/>
      <x:c r="K255" s="10"/>
      <x:c r="L255" s="10"/>
      <x:c r="M255" s="5" t="str">
        <x:f>IF(A255="","",IF(COUNTIFS($A$6:$A$505,A255)&lt;&gt;1,"[Duplicate ID]",IF(AND('Start'!$D$6&lt;&gt;"No",H255&lt;&gt;"Deceased"),"Private person",IF(TRIM(B255&amp;" "&amp;C255)="","[Name unknown]",TRIM(B255&amp;" "&amp;C255)))))</x:f>
      </x:c>
      <x:c r="N255" s="5" t="str">
        <x:f>IF(A255="","",IF(AND('Start'!$D$6&lt;&gt;"No",H255&lt;&gt;"Deceased"),"",IF(D255="","", "b. "&amp;D255)&amp;IF(F255="","","  d. "&amp;F255)))</x:f>
      </x:c>
      <x:c r="O255" s="5" t="str">
        <x:f>IF(A255="","",IF(COUNTIFS($A$6:$A$505,A255)&lt;&gt;1,"Duplicate person ID",IF(I255="","",IF(COUNTIFS('Families'!$A$6:$A$305,I255)&lt;&gt;1,"Check chosen family",IF(COUNTIFS('Parent links'!$A$6:$A$755,A255,'Parent links'!$B$6:$B$755,I255,'Parent links'!$C$6:$C$755,J255)&lt;&gt;1,"Check chosen parent link","")))))</x:f>
      </x:c>
    </x:row>
    <x:row r="256" ht="25" customHeight="1">
      <x:c r="A256" s="10"/>
      <x:c r="B256" s="10"/>
      <x:c r="C256" s="10"/>
      <x:c r="D256" s="11"/>
      <x:c r="E256" s="11"/>
      <x:c r="F256" s="11"/>
      <x:c r="G256" s="11"/>
      <x:c r="H256" s="10"/>
      <x:c r="I256" s="10"/>
      <x:c r="J256" s="10"/>
      <x:c r="K256" s="10"/>
      <x:c r="L256" s="10"/>
      <x:c r="M256" s="5" t="str">
        <x:f>IF(A256="","",IF(COUNTIFS($A$6:$A$505,A256)&lt;&gt;1,"[Duplicate ID]",IF(AND('Start'!$D$6&lt;&gt;"No",H256&lt;&gt;"Deceased"),"Private person",IF(TRIM(B256&amp;" "&amp;C256)="","[Name unknown]",TRIM(B256&amp;" "&amp;C256)))))</x:f>
      </x:c>
      <x:c r="N256" s="5" t="str">
        <x:f>IF(A256="","",IF(AND('Start'!$D$6&lt;&gt;"No",H256&lt;&gt;"Deceased"),"",IF(D256="","", "b. "&amp;D256)&amp;IF(F256="","","  d. "&amp;F256)))</x:f>
      </x:c>
      <x:c r="O256" s="5" t="str">
        <x:f>IF(A256="","",IF(COUNTIFS($A$6:$A$505,A256)&lt;&gt;1,"Duplicate person ID",IF(I256="","",IF(COUNTIFS('Families'!$A$6:$A$305,I256)&lt;&gt;1,"Check chosen family",IF(COUNTIFS('Parent links'!$A$6:$A$755,A256,'Parent links'!$B$6:$B$755,I256,'Parent links'!$C$6:$C$755,J256)&lt;&gt;1,"Check chosen parent link","")))))</x:f>
      </x:c>
    </x:row>
    <x:row r="257" ht="25" customHeight="1">
      <x:c r="A257" s="10"/>
      <x:c r="B257" s="10"/>
      <x:c r="C257" s="10"/>
      <x:c r="D257" s="11"/>
      <x:c r="E257" s="11"/>
      <x:c r="F257" s="11"/>
      <x:c r="G257" s="11"/>
      <x:c r="H257" s="10"/>
      <x:c r="I257" s="10"/>
      <x:c r="J257" s="10"/>
      <x:c r="K257" s="10"/>
      <x:c r="L257" s="10"/>
      <x:c r="M257" s="5" t="str">
        <x:f>IF(A257="","",IF(COUNTIFS($A$6:$A$505,A257)&lt;&gt;1,"[Duplicate ID]",IF(AND('Start'!$D$6&lt;&gt;"No",H257&lt;&gt;"Deceased"),"Private person",IF(TRIM(B257&amp;" "&amp;C257)="","[Name unknown]",TRIM(B257&amp;" "&amp;C257)))))</x:f>
      </x:c>
      <x:c r="N257" s="5" t="str">
        <x:f>IF(A257="","",IF(AND('Start'!$D$6&lt;&gt;"No",H257&lt;&gt;"Deceased"),"",IF(D257="","", "b. "&amp;D257)&amp;IF(F257="","","  d. "&amp;F257)))</x:f>
      </x:c>
      <x:c r="O257" s="5" t="str">
        <x:f>IF(A257="","",IF(COUNTIFS($A$6:$A$505,A257)&lt;&gt;1,"Duplicate person ID",IF(I257="","",IF(COUNTIFS('Families'!$A$6:$A$305,I257)&lt;&gt;1,"Check chosen family",IF(COUNTIFS('Parent links'!$A$6:$A$755,A257,'Parent links'!$B$6:$B$755,I257,'Parent links'!$C$6:$C$755,J257)&lt;&gt;1,"Check chosen parent link","")))))</x:f>
      </x:c>
    </x:row>
    <x:row r="258" ht="25" customHeight="1">
      <x:c r="A258" s="10"/>
      <x:c r="B258" s="10"/>
      <x:c r="C258" s="10"/>
      <x:c r="D258" s="11"/>
      <x:c r="E258" s="11"/>
      <x:c r="F258" s="11"/>
      <x:c r="G258" s="11"/>
      <x:c r="H258" s="10"/>
      <x:c r="I258" s="10"/>
      <x:c r="J258" s="10"/>
      <x:c r="K258" s="10"/>
      <x:c r="L258" s="10"/>
      <x:c r="M258" s="5" t="str">
        <x:f>IF(A258="","",IF(COUNTIFS($A$6:$A$505,A258)&lt;&gt;1,"[Duplicate ID]",IF(AND('Start'!$D$6&lt;&gt;"No",H258&lt;&gt;"Deceased"),"Private person",IF(TRIM(B258&amp;" "&amp;C258)="","[Name unknown]",TRIM(B258&amp;" "&amp;C258)))))</x:f>
      </x:c>
      <x:c r="N258" s="5" t="str">
        <x:f>IF(A258="","",IF(AND('Start'!$D$6&lt;&gt;"No",H258&lt;&gt;"Deceased"),"",IF(D258="","", "b. "&amp;D258)&amp;IF(F258="","","  d. "&amp;F258)))</x:f>
      </x:c>
      <x:c r="O258" s="5" t="str">
        <x:f>IF(A258="","",IF(COUNTIFS($A$6:$A$505,A258)&lt;&gt;1,"Duplicate person ID",IF(I258="","",IF(COUNTIFS('Families'!$A$6:$A$305,I258)&lt;&gt;1,"Check chosen family",IF(COUNTIFS('Parent links'!$A$6:$A$755,A258,'Parent links'!$B$6:$B$755,I258,'Parent links'!$C$6:$C$755,J258)&lt;&gt;1,"Check chosen parent link","")))))</x:f>
      </x:c>
    </x:row>
    <x:row r="259" ht="25" customHeight="1">
      <x:c r="A259" s="10"/>
      <x:c r="B259" s="10"/>
      <x:c r="C259" s="10"/>
      <x:c r="D259" s="11"/>
      <x:c r="E259" s="11"/>
      <x:c r="F259" s="11"/>
      <x:c r="G259" s="11"/>
      <x:c r="H259" s="10"/>
      <x:c r="I259" s="10"/>
      <x:c r="J259" s="10"/>
      <x:c r="K259" s="10"/>
      <x:c r="L259" s="10"/>
      <x:c r="M259" s="5" t="str">
        <x:f>IF(A259="","",IF(COUNTIFS($A$6:$A$505,A259)&lt;&gt;1,"[Duplicate ID]",IF(AND('Start'!$D$6&lt;&gt;"No",H259&lt;&gt;"Deceased"),"Private person",IF(TRIM(B259&amp;" "&amp;C259)="","[Name unknown]",TRIM(B259&amp;" "&amp;C259)))))</x:f>
      </x:c>
      <x:c r="N259" s="5" t="str">
        <x:f>IF(A259="","",IF(AND('Start'!$D$6&lt;&gt;"No",H259&lt;&gt;"Deceased"),"",IF(D259="","", "b. "&amp;D259)&amp;IF(F259="","","  d. "&amp;F259)))</x:f>
      </x:c>
      <x:c r="O259" s="5" t="str">
        <x:f>IF(A259="","",IF(COUNTIFS($A$6:$A$505,A259)&lt;&gt;1,"Duplicate person ID",IF(I259="","",IF(COUNTIFS('Families'!$A$6:$A$305,I259)&lt;&gt;1,"Check chosen family",IF(COUNTIFS('Parent links'!$A$6:$A$755,A259,'Parent links'!$B$6:$B$755,I259,'Parent links'!$C$6:$C$755,J259)&lt;&gt;1,"Check chosen parent link","")))))</x:f>
      </x:c>
    </x:row>
    <x:row r="260" ht="25" customHeight="1">
      <x:c r="A260" s="10"/>
      <x:c r="B260" s="10"/>
      <x:c r="C260" s="10"/>
      <x:c r="D260" s="11"/>
      <x:c r="E260" s="11"/>
      <x:c r="F260" s="11"/>
      <x:c r="G260" s="11"/>
      <x:c r="H260" s="10"/>
      <x:c r="I260" s="10"/>
      <x:c r="J260" s="10"/>
      <x:c r="K260" s="10"/>
      <x:c r="L260" s="10"/>
      <x:c r="M260" s="5" t="str">
        <x:f>IF(A260="","",IF(COUNTIFS($A$6:$A$505,A260)&lt;&gt;1,"[Duplicate ID]",IF(AND('Start'!$D$6&lt;&gt;"No",H260&lt;&gt;"Deceased"),"Private person",IF(TRIM(B260&amp;" "&amp;C260)="","[Name unknown]",TRIM(B260&amp;" "&amp;C260)))))</x:f>
      </x:c>
      <x:c r="N260" s="5" t="str">
        <x:f>IF(A260="","",IF(AND('Start'!$D$6&lt;&gt;"No",H260&lt;&gt;"Deceased"),"",IF(D260="","", "b. "&amp;D260)&amp;IF(F260="","","  d. "&amp;F260)))</x:f>
      </x:c>
      <x:c r="O260" s="5" t="str">
        <x:f>IF(A260="","",IF(COUNTIFS($A$6:$A$505,A260)&lt;&gt;1,"Duplicate person ID",IF(I260="","",IF(COUNTIFS('Families'!$A$6:$A$305,I260)&lt;&gt;1,"Check chosen family",IF(COUNTIFS('Parent links'!$A$6:$A$755,A260,'Parent links'!$B$6:$B$755,I260,'Parent links'!$C$6:$C$755,J260)&lt;&gt;1,"Check chosen parent link","")))))</x:f>
      </x:c>
    </x:row>
    <x:row r="261" ht="25" customHeight="1">
      <x:c r="A261" s="10"/>
      <x:c r="B261" s="10"/>
      <x:c r="C261" s="10"/>
      <x:c r="D261" s="11"/>
      <x:c r="E261" s="11"/>
      <x:c r="F261" s="11"/>
      <x:c r="G261" s="11"/>
      <x:c r="H261" s="10"/>
      <x:c r="I261" s="10"/>
      <x:c r="J261" s="10"/>
      <x:c r="K261" s="10"/>
      <x:c r="L261" s="10"/>
      <x:c r="M261" s="5" t="str">
        <x:f>IF(A261="","",IF(COUNTIFS($A$6:$A$505,A261)&lt;&gt;1,"[Duplicate ID]",IF(AND('Start'!$D$6&lt;&gt;"No",H261&lt;&gt;"Deceased"),"Private person",IF(TRIM(B261&amp;" "&amp;C261)="","[Name unknown]",TRIM(B261&amp;" "&amp;C261)))))</x:f>
      </x:c>
      <x:c r="N261" s="5" t="str">
        <x:f>IF(A261="","",IF(AND('Start'!$D$6&lt;&gt;"No",H261&lt;&gt;"Deceased"),"",IF(D261="","", "b. "&amp;D261)&amp;IF(F261="","","  d. "&amp;F261)))</x:f>
      </x:c>
      <x:c r="O261" s="5" t="str">
        <x:f>IF(A261="","",IF(COUNTIFS($A$6:$A$505,A261)&lt;&gt;1,"Duplicate person ID",IF(I261="","",IF(COUNTIFS('Families'!$A$6:$A$305,I261)&lt;&gt;1,"Check chosen family",IF(COUNTIFS('Parent links'!$A$6:$A$755,A261,'Parent links'!$B$6:$B$755,I261,'Parent links'!$C$6:$C$755,J261)&lt;&gt;1,"Check chosen parent link","")))))</x:f>
      </x:c>
    </x:row>
    <x:row r="262" ht="25" customHeight="1">
      <x:c r="A262" s="10"/>
      <x:c r="B262" s="10"/>
      <x:c r="C262" s="10"/>
      <x:c r="D262" s="11"/>
      <x:c r="E262" s="11"/>
      <x:c r="F262" s="11"/>
      <x:c r="G262" s="11"/>
      <x:c r="H262" s="10"/>
      <x:c r="I262" s="10"/>
      <x:c r="J262" s="10"/>
      <x:c r="K262" s="10"/>
      <x:c r="L262" s="10"/>
      <x:c r="M262" s="5" t="str">
        <x:f>IF(A262="","",IF(COUNTIFS($A$6:$A$505,A262)&lt;&gt;1,"[Duplicate ID]",IF(AND('Start'!$D$6&lt;&gt;"No",H262&lt;&gt;"Deceased"),"Private person",IF(TRIM(B262&amp;" "&amp;C262)="","[Name unknown]",TRIM(B262&amp;" "&amp;C262)))))</x:f>
      </x:c>
      <x:c r="N262" s="5" t="str">
        <x:f>IF(A262="","",IF(AND('Start'!$D$6&lt;&gt;"No",H262&lt;&gt;"Deceased"),"",IF(D262="","", "b. "&amp;D262)&amp;IF(F262="","","  d. "&amp;F262)))</x:f>
      </x:c>
      <x:c r="O262" s="5" t="str">
        <x:f>IF(A262="","",IF(COUNTIFS($A$6:$A$505,A262)&lt;&gt;1,"Duplicate person ID",IF(I262="","",IF(COUNTIFS('Families'!$A$6:$A$305,I262)&lt;&gt;1,"Check chosen family",IF(COUNTIFS('Parent links'!$A$6:$A$755,A262,'Parent links'!$B$6:$B$755,I262,'Parent links'!$C$6:$C$755,J262)&lt;&gt;1,"Check chosen parent link","")))))</x:f>
      </x:c>
    </x:row>
    <x:row r="263" ht="25" customHeight="1">
      <x:c r="A263" s="10"/>
      <x:c r="B263" s="10"/>
      <x:c r="C263" s="10"/>
      <x:c r="D263" s="11"/>
      <x:c r="E263" s="11"/>
      <x:c r="F263" s="11"/>
      <x:c r="G263" s="11"/>
      <x:c r="H263" s="10"/>
      <x:c r="I263" s="10"/>
      <x:c r="J263" s="10"/>
      <x:c r="K263" s="10"/>
      <x:c r="L263" s="10"/>
      <x:c r="M263" s="5" t="str">
        <x:f>IF(A263="","",IF(COUNTIFS($A$6:$A$505,A263)&lt;&gt;1,"[Duplicate ID]",IF(AND('Start'!$D$6&lt;&gt;"No",H263&lt;&gt;"Deceased"),"Private person",IF(TRIM(B263&amp;" "&amp;C263)="","[Name unknown]",TRIM(B263&amp;" "&amp;C263)))))</x:f>
      </x:c>
      <x:c r="N263" s="5" t="str">
        <x:f>IF(A263="","",IF(AND('Start'!$D$6&lt;&gt;"No",H263&lt;&gt;"Deceased"),"",IF(D263="","", "b. "&amp;D263)&amp;IF(F263="","","  d. "&amp;F263)))</x:f>
      </x:c>
      <x:c r="O263" s="5" t="str">
        <x:f>IF(A263="","",IF(COUNTIFS($A$6:$A$505,A263)&lt;&gt;1,"Duplicate person ID",IF(I263="","",IF(COUNTIFS('Families'!$A$6:$A$305,I263)&lt;&gt;1,"Check chosen family",IF(COUNTIFS('Parent links'!$A$6:$A$755,A263,'Parent links'!$B$6:$B$755,I263,'Parent links'!$C$6:$C$755,J263)&lt;&gt;1,"Check chosen parent link","")))))</x:f>
      </x:c>
    </x:row>
    <x:row r="264" ht="25" customHeight="1">
      <x:c r="A264" s="10"/>
      <x:c r="B264" s="10"/>
      <x:c r="C264" s="10"/>
      <x:c r="D264" s="11"/>
      <x:c r="E264" s="11"/>
      <x:c r="F264" s="11"/>
      <x:c r="G264" s="11"/>
      <x:c r="H264" s="10"/>
      <x:c r="I264" s="10"/>
      <x:c r="J264" s="10"/>
      <x:c r="K264" s="10"/>
      <x:c r="L264" s="10"/>
      <x:c r="M264" s="5" t="str">
        <x:f>IF(A264="","",IF(COUNTIFS($A$6:$A$505,A264)&lt;&gt;1,"[Duplicate ID]",IF(AND('Start'!$D$6&lt;&gt;"No",H264&lt;&gt;"Deceased"),"Private person",IF(TRIM(B264&amp;" "&amp;C264)="","[Name unknown]",TRIM(B264&amp;" "&amp;C264)))))</x:f>
      </x:c>
      <x:c r="N264" s="5" t="str">
        <x:f>IF(A264="","",IF(AND('Start'!$D$6&lt;&gt;"No",H264&lt;&gt;"Deceased"),"",IF(D264="","", "b. "&amp;D264)&amp;IF(F264="","","  d. "&amp;F264)))</x:f>
      </x:c>
      <x:c r="O264" s="5" t="str">
        <x:f>IF(A264="","",IF(COUNTIFS($A$6:$A$505,A264)&lt;&gt;1,"Duplicate person ID",IF(I264="","",IF(COUNTIFS('Families'!$A$6:$A$305,I264)&lt;&gt;1,"Check chosen family",IF(COUNTIFS('Parent links'!$A$6:$A$755,A264,'Parent links'!$B$6:$B$755,I264,'Parent links'!$C$6:$C$755,J264)&lt;&gt;1,"Check chosen parent link","")))))</x:f>
      </x:c>
    </x:row>
    <x:row r="265" ht="25" customHeight="1">
      <x:c r="A265" s="10"/>
      <x:c r="B265" s="10"/>
      <x:c r="C265" s="10"/>
      <x:c r="D265" s="11"/>
      <x:c r="E265" s="11"/>
      <x:c r="F265" s="11"/>
      <x:c r="G265" s="11"/>
      <x:c r="H265" s="10"/>
      <x:c r="I265" s="10"/>
      <x:c r="J265" s="10"/>
      <x:c r="K265" s="10"/>
      <x:c r="L265" s="10"/>
      <x:c r="M265" s="5" t="str">
        <x:f>IF(A265="","",IF(COUNTIFS($A$6:$A$505,A265)&lt;&gt;1,"[Duplicate ID]",IF(AND('Start'!$D$6&lt;&gt;"No",H265&lt;&gt;"Deceased"),"Private person",IF(TRIM(B265&amp;" "&amp;C265)="","[Name unknown]",TRIM(B265&amp;" "&amp;C265)))))</x:f>
      </x:c>
      <x:c r="N265" s="5" t="str">
        <x:f>IF(A265="","",IF(AND('Start'!$D$6&lt;&gt;"No",H265&lt;&gt;"Deceased"),"",IF(D265="","", "b. "&amp;D265)&amp;IF(F265="","","  d. "&amp;F265)))</x:f>
      </x:c>
      <x:c r="O265" s="5" t="str">
        <x:f>IF(A265="","",IF(COUNTIFS($A$6:$A$505,A265)&lt;&gt;1,"Duplicate person ID",IF(I265="","",IF(COUNTIFS('Families'!$A$6:$A$305,I265)&lt;&gt;1,"Check chosen family",IF(COUNTIFS('Parent links'!$A$6:$A$755,A265,'Parent links'!$B$6:$B$755,I265,'Parent links'!$C$6:$C$755,J265)&lt;&gt;1,"Check chosen parent link","")))))</x:f>
      </x:c>
    </x:row>
    <x:row r="266" ht="25" customHeight="1">
      <x:c r="A266" s="10"/>
      <x:c r="B266" s="10"/>
      <x:c r="C266" s="10"/>
      <x:c r="D266" s="11"/>
      <x:c r="E266" s="11"/>
      <x:c r="F266" s="11"/>
      <x:c r="G266" s="11"/>
      <x:c r="H266" s="10"/>
      <x:c r="I266" s="10"/>
      <x:c r="J266" s="10"/>
      <x:c r="K266" s="10"/>
      <x:c r="L266" s="10"/>
      <x:c r="M266" s="5" t="str">
        <x:f>IF(A266="","",IF(COUNTIFS($A$6:$A$505,A266)&lt;&gt;1,"[Duplicate ID]",IF(AND('Start'!$D$6&lt;&gt;"No",H266&lt;&gt;"Deceased"),"Private person",IF(TRIM(B266&amp;" "&amp;C266)="","[Name unknown]",TRIM(B266&amp;" "&amp;C266)))))</x:f>
      </x:c>
      <x:c r="N266" s="5" t="str">
        <x:f>IF(A266="","",IF(AND('Start'!$D$6&lt;&gt;"No",H266&lt;&gt;"Deceased"),"",IF(D266="","", "b. "&amp;D266)&amp;IF(F266="","","  d. "&amp;F266)))</x:f>
      </x:c>
      <x:c r="O266" s="5" t="str">
        <x:f>IF(A266="","",IF(COUNTIFS($A$6:$A$505,A266)&lt;&gt;1,"Duplicate person ID",IF(I266="","",IF(COUNTIFS('Families'!$A$6:$A$305,I266)&lt;&gt;1,"Check chosen family",IF(COUNTIFS('Parent links'!$A$6:$A$755,A266,'Parent links'!$B$6:$B$755,I266,'Parent links'!$C$6:$C$755,J266)&lt;&gt;1,"Check chosen parent link","")))))</x:f>
      </x:c>
    </x:row>
    <x:row r="267" ht="25" customHeight="1">
      <x:c r="A267" s="10"/>
      <x:c r="B267" s="10"/>
      <x:c r="C267" s="10"/>
      <x:c r="D267" s="11"/>
      <x:c r="E267" s="11"/>
      <x:c r="F267" s="11"/>
      <x:c r="G267" s="11"/>
      <x:c r="H267" s="10"/>
      <x:c r="I267" s="10"/>
      <x:c r="J267" s="10"/>
      <x:c r="K267" s="10"/>
      <x:c r="L267" s="10"/>
      <x:c r="M267" s="5" t="str">
        <x:f>IF(A267="","",IF(COUNTIFS($A$6:$A$505,A267)&lt;&gt;1,"[Duplicate ID]",IF(AND('Start'!$D$6&lt;&gt;"No",H267&lt;&gt;"Deceased"),"Private person",IF(TRIM(B267&amp;" "&amp;C267)="","[Name unknown]",TRIM(B267&amp;" "&amp;C267)))))</x:f>
      </x:c>
      <x:c r="N267" s="5" t="str">
        <x:f>IF(A267="","",IF(AND('Start'!$D$6&lt;&gt;"No",H267&lt;&gt;"Deceased"),"",IF(D267="","", "b. "&amp;D267)&amp;IF(F267="","","  d. "&amp;F267)))</x:f>
      </x:c>
      <x:c r="O267" s="5" t="str">
        <x:f>IF(A267="","",IF(COUNTIFS($A$6:$A$505,A267)&lt;&gt;1,"Duplicate person ID",IF(I267="","",IF(COUNTIFS('Families'!$A$6:$A$305,I267)&lt;&gt;1,"Check chosen family",IF(COUNTIFS('Parent links'!$A$6:$A$755,A267,'Parent links'!$B$6:$B$755,I267,'Parent links'!$C$6:$C$755,J267)&lt;&gt;1,"Check chosen parent link","")))))</x:f>
      </x:c>
    </x:row>
    <x:row r="268" ht="25" customHeight="1">
      <x:c r="A268" s="10"/>
      <x:c r="B268" s="10"/>
      <x:c r="C268" s="10"/>
      <x:c r="D268" s="11"/>
      <x:c r="E268" s="11"/>
      <x:c r="F268" s="11"/>
      <x:c r="G268" s="11"/>
      <x:c r="H268" s="10"/>
      <x:c r="I268" s="10"/>
      <x:c r="J268" s="10"/>
      <x:c r="K268" s="10"/>
      <x:c r="L268" s="10"/>
      <x:c r="M268" s="5" t="str">
        <x:f>IF(A268="","",IF(COUNTIFS($A$6:$A$505,A268)&lt;&gt;1,"[Duplicate ID]",IF(AND('Start'!$D$6&lt;&gt;"No",H268&lt;&gt;"Deceased"),"Private person",IF(TRIM(B268&amp;" "&amp;C268)="","[Name unknown]",TRIM(B268&amp;" "&amp;C268)))))</x:f>
      </x:c>
      <x:c r="N268" s="5" t="str">
        <x:f>IF(A268="","",IF(AND('Start'!$D$6&lt;&gt;"No",H268&lt;&gt;"Deceased"),"",IF(D268="","", "b. "&amp;D268)&amp;IF(F268="","","  d. "&amp;F268)))</x:f>
      </x:c>
      <x:c r="O268" s="5" t="str">
        <x:f>IF(A268="","",IF(COUNTIFS($A$6:$A$505,A268)&lt;&gt;1,"Duplicate person ID",IF(I268="","",IF(COUNTIFS('Families'!$A$6:$A$305,I268)&lt;&gt;1,"Check chosen family",IF(COUNTIFS('Parent links'!$A$6:$A$755,A268,'Parent links'!$B$6:$B$755,I268,'Parent links'!$C$6:$C$755,J268)&lt;&gt;1,"Check chosen parent link","")))))</x:f>
      </x:c>
    </x:row>
    <x:row r="269" ht="25" customHeight="1">
      <x:c r="A269" s="10"/>
      <x:c r="B269" s="10"/>
      <x:c r="C269" s="10"/>
      <x:c r="D269" s="11"/>
      <x:c r="E269" s="11"/>
      <x:c r="F269" s="11"/>
      <x:c r="G269" s="11"/>
      <x:c r="H269" s="10"/>
      <x:c r="I269" s="10"/>
      <x:c r="J269" s="10"/>
      <x:c r="K269" s="10"/>
      <x:c r="L269" s="10"/>
      <x:c r="M269" s="5" t="str">
        <x:f>IF(A269="","",IF(COUNTIFS($A$6:$A$505,A269)&lt;&gt;1,"[Duplicate ID]",IF(AND('Start'!$D$6&lt;&gt;"No",H269&lt;&gt;"Deceased"),"Private person",IF(TRIM(B269&amp;" "&amp;C269)="","[Name unknown]",TRIM(B269&amp;" "&amp;C269)))))</x:f>
      </x:c>
      <x:c r="N269" s="5" t="str">
        <x:f>IF(A269="","",IF(AND('Start'!$D$6&lt;&gt;"No",H269&lt;&gt;"Deceased"),"",IF(D269="","", "b. "&amp;D269)&amp;IF(F269="","","  d. "&amp;F269)))</x:f>
      </x:c>
      <x:c r="O269" s="5" t="str">
        <x:f>IF(A269="","",IF(COUNTIFS($A$6:$A$505,A269)&lt;&gt;1,"Duplicate person ID",IF(I269="","",IF(COUNTIFS('Families'!$A$6:$A$305,I269)&lt;&gt;1,"Check chosen family",IF(COUNTIFS('Parent links'!$A$6:$A$755,A269,'Parent links'!$B$6:$B$755,I269,'Parent links'!$C$6:$C$755,J269)&lt;&gt;1,"Check chosen parent link","")))))</x:f>
      </x:c>
    </x:row>
    <x:row r="270" ht="25" customHeight="1">
      <x:c r="A270" s="10"/>
      <x:c r="B270" s="10"/>
      <x:c r="C270" s="10"/>
      <x:c r="D270" s="11"/>
      <x:c r="E270" s="11"/>
      <x:c r="F270" s="11"/>
      <x:c r="G270" s="11"/>
      <x:c r="H270" s="10"/>
      <x:c r="I270" s="10"/>
      <x:c r="J270" s="10"/>
      <x:c r="K270" s="10"/>
      <x:c r="L270" s="10"/>
      <x:c r="M270" s="5" t="str">
        <x:f>IF(A270="","",IF(COUNTIFS($A$6:$A$505,A270)&lt;&gt;1,"[Duplicate ID]",IF(AND('Start'!$D$6&lt;&gt;"No",H270&lt;&gt;"Deceased"),"Private person",IF(TRIM(B270&amp;" "&amp;C270)="","[Name unknown]",TRIM(B270&amp;" "&amp;C270)))))</x:f>
      </x:c>
      <x:c r="N270" s="5" t="str">
        <x:f>IF(A270="","",IF(AND('Start'!$D$6&lt;&gt;"No",H270&lt;&gt;"Deceased"),"",IF(D270="","", "b. "&amp;D270)&amp;IF(F270="","","  d. "&amp;F270)))</x:f>
      </x:c>
      <x:c r="O270" s="5" t="str">
        <x:f>IF(A270="","",IF(COUNTIFS($A$6:$A$505,A270)&lt;&gt;1,"Duplicate person ID",IF(I270="","",IF(COUNTIFS('Families'!$A$6:$A$305,I270)&lt;&gt;1,"Check chosen family",IF(COUNTIFS('Parent links'!$A$6:$A$755,A270,'Parent links'!$B$6:$B$755,I270,'Parent links'!$C$6:$C$755,J270)&lt;&gt;1,"Check chosen parent link","")))))</x:f>
      </x:c>
    </x:row>
    <x:row r="271" ht="25" customHeight="1">
      <x:c r="A271" s="10"/>
      <x:c r="B271" s="10"/>
      <x:c r="C271" s="10"/>
      <x:c r="D271" s="11"/>
      <x:c r="E271" s="11"/>
      <x:c r="F271" s="11"/>
      <x:c r="G271" s="11"/>
      <x:c r="H271" s="10"/>
      <x:c r="I271" s="10"/>
      <x:c r="J271" s="10"/>
      <x:c r="K271" s="10"/>
      <x:c r="L271" s="10"/>
      <x:c r="M271" s="5" t="str">
        <x:f>IF(A271="","",IF(COUNTIFS($A$6:$A$505,A271)&lt;&gt;1,"[Duplicate ID]",IF(AND('Start'!$D$6&lt;&gt;"No",H271&lt;&gt;"Deceased"),"Private person",IF(TRIM(B271&amp;" "&amp;C271)="","[Name unknown]",TRIM(B271&amp;" "&amp;C271)))))</x:f>
      </x:c>
      <x:c r="N271" s="5" t="str">
        <x:f>IF(A271="","",IF(AND('Start'!$D$6&lt;&gt;"No",H271&lt;&gt;"Deceased"),"",IF(D271="","", "b. "&amp;D271)&amp;IF(F271="","","  d. "&amp;F271)))</x:f>
      </x:c>
      <x:c r="O271" s="5" t="str">
        <x:f>IF(A271="","",IF(COUNTIFS($A$6:$A$505,A271)&lt;&gt;1,"Duplicate person ID",IF(I271="","",IF(COUNTIFS('Families'!$A$6:$A$305,I271)&lt;&gt;1,"Check chosen family",IF(COUNTIFS('Parent links'!$A$6:$A$755,A271,'Parent links'!$B$6:$B$755,I271,'Parent links'!$C$6:$C$755,J271)&lt;&gt;1,"Check chosen parent link","")))))</x:f>
      </x:c>
    </x:row>
    <x:row r="272" ht="25" customHeight="1">
      <x:c r="A272" s="10"/>
      <x:c r="B272" s="10"/>
      <x:c r="C272" s="10"/>
      <x:c r="D272" s="11"/>
      <x:c r="E272" s="11"/>
      <x:c r="F272" s="11"/>
      <x:c r="G272" s="11"/>
      <x:c r="H272" s="10"/>
      <x:c r="I272" s="10"/>
      <x:c r="J272" s="10"/>
      <x:c r="K272" s="10"/>
      <x:c r="L272" s="10"/>
      <x:c r="M272" s="5" t="str">
        <x:f>IF(A272="","",IF(COUNTIFS($A$6:$A$505,A272)&lt;&gt;1,"[Duplicate ID]",IF(AND('Start'!$D$6&lt;&gt;"No",H272&lt;&gt;"Deceased"),"Private person",IF(TRIM(B272&amp;" "&amp;C272)="","[Name unknown]",TRIM(B272&amp;" "&amp;C272)))))</x:f>
      </x:c>
      <x:c r="N272" s="5" t="str">
        <x:f>IF(A272="","",IF(AND('Start'!$D$6&lt;&gt;"No",H272&lt;&gt;"Deceased"),"",IF(D272="","", "b. "&amp;D272)&amp;IF(F272="","","  d. "&amp;F272)))</x:f>
      </x:c>
      <x:c r="O272" s="5" t="str">
        <x:f>IF(A272="","",IF(COUNTIFS($A$6:$A$505,A272)&lt;&gt;1,"Duplicate person ID",IF(I272="","",IF(COUNTIFS('Families'!$A$6:$A$305,I272)&lt;&gt;1,"Check chosen family",IF(COUNTIFS('Parent links'!$A$6:$A$755,A272,'Parent links'!$B$6:$B$755,I272,'Parent links'!$C$6:$C$755,J272)&lt;&gt;1,"Check chosen parent link","")))))</x:f>
      </x:c>
    </x:row>
    <x:row r="273" ht="25" customHeight="1">
      <x:c r="A273" s="10"/>
      <x:c r="B273" s="10"/>
      <x:c r="C273" s="10"/>
      <x:c r="D273" s="11"/>
      <x:c r="E273" s="11"/>
      <x:c r="F273" s="11"/>
      <x:c r="G273" s="11"/>
      <x:c r="H273" s="10"/>
      <x:c r="I273" s="10"/>
      <x:c r="J273" s="10"/>
      <x:c r="K273" s="10"/>
      <x:c r="L273" s="10"/>
      <x:c r="M273" s="5" t="str">
        <x:f>IF(A273="","",IF(COUNTIFS($A$6:$A$505,A273)&lt;&gt;1,"[Duplicate ID]",IF(AND('Start'!$D$6&lt;&gt;"No",H273&lt;&gt;"Deceased"),"Private person",IF(TRIM(B273&amp;" "&amp;C273)="","[Name unknown]",TRIM(B273&amp;" "&amp;C273)))))</x:f>
      </x:c>
      <x:c r="N273" s="5" t="str">
        <x:f>IF(A273="","",IF(AND('Start'!$D$6&lt;&gt;"No",H273&lt;&gt;"Deceased"),"",IF(D273="","", "b. "&amp;D273)&amp;IF(F273="","","  d. "&amp;F273)))</x:f>
      </x:c>
      <x:c r="O273" s="5" t="str">
        <x:f>IF(A273="","",IF(COUNTIFS($A$6:$A$505,A273)&lt;&gt;1,"Duplicate person ID",IF(I273="","",IF(COUNTIFS('Families'!$A$6:$A$305,I273)&lt;&gt;1,"Check chosen family",IF(COUNTIFS('Parent links'!$A$6:$A$755,A273,'Parent links'!$B$6:$B$755,I273,'Parent links'!$C$6:$C$755,J273)&lt;&gt;1,"Check chosen parent link","")))))</x:f>
      </x:c>
    </x:row>
    <x:row r="274" ht="25" customHeight="1">
      <x:c r="A274" s="10"/>
      <x:c r="B274" s="10"/>
      <x:c r="C274" s="10"/>
      <x:c r="D274" s="11"/>
      <x:c r="E274" s="11"/>
      <x:c r="F274" s="11"/>
      <x:c r="G274" s="11"/>
      <x:c r="H274" s="10"/>
      <x:c r="I274" s="10"/>
      <x:c r="J274" s="10"/>
      <x:c r="K274" s="10"/>
      <x:c r="L274" s="10"/>
      <x:c r="M274" s="5" t="str">
        <x:f>IF(A274="","",IF(COUNTIFS($A$6:$A$505,A274)&lt;&gt;1,"[Duplicate ID]",IF(AND('Start'!$D$6&lt;&gt;"No",H274&lt;&gt;"Deceased"),"Private person",IF(TRIM(B274&amp;" "&amp;C274)="","[Name unknown]",TRIM(B274&amp;" "&amp;C274)))))</x:f>
      </x:c>
      <x:c r="N274" s="5" t="str">
        <x:f>IF(A274="","",IF(AND('Start'!$D$6&lt;&gt;"No",H274&lt;&gt;"Deceased"),"",IF(D274="","", "b. "&amp;D274)&amp;IF(F274="","","  d. "&amp;F274)))</x:f>
      </x:c>
      <x:c r="O274" s="5" t="str">
        <x:f>IF(A274="","",IF(COUNTIFS($A$6:$A$505,A274)&lt;&gt;1,"Duplicate person ID",IF(I274="","",IF(COUNTIFS('Families'!$A$6:$A$305,I274)&lt;&gt;1,"Check chosen family",IF(COUNTIFS('Parent links'!$A$6:$A$755,A274,'Parent links'!$B$6:$B$755,I274,'Parent links'!$C$6:$C$755,J274)&lt;&gt;1,"Check chosen parent link","")))))</x:f>
      </x:c>
    </x:row>
    <x:row r="275" ht="25" customHeight="1">
      <x:c r="A275" s="10"/>
      <x:c r="B275" s="10"/>
      <x:c r="C275" s="10"/>
      <x:c r="D275" s="11"/>
      <x:c r="E275" s="11"/>
      <x:c r="F275" s="11"/>
      <x:c r="G275" s="11"/>
      <x:c r="H275" s="10"/>
      <x:c r="I275" s="10"/>
      <x:c r="J275" s="10"/>
      <x:c r="K275" s="10"/>
      <x:c r="L275" s="10"/>
      <x:c r="M275" s="5" t="str">
        <x:f>IF(A275="","",IF(COUNTIFS($A$6:$A$505,A275)&lt;&gt;1,"[Duplicate ID]",IF(AND('Start'!$D$6&lt;&gt;"No",H275&lt;&gt;"Deceased"),"Private person",IF(TRIM(B275&amp;" "&amp;C275)="","[Name unknown]",TRIM(B275&amp;" "&amp;C275)))))</x:f>
      </x:c>
      <x:c r="N275" s="5" t="str">
        <x:f>IF(A275="","",IF(AND('Start'!$D$6&lt;&gt;"No",H275&lt;&gt;"Deceased"),"",IF(D275="","", "b. "&amp;D275)&amp;IF(F275="","","  d. "&amp;F275)))</x:f>
      </x:c>
      <x:c r="O275" s="5" t="str">
        <x:f>IF(A275="","",IF(COUNTIFS($A$6:$A$505,A275)&lt;&gt;1,"Duplicate person ID",IF(I275="","",IF(COUNTIFS('Families'!$A$6:$A$305,I275)&lt;&gt;1,"Check chosen family",IF(COUNTIFS('Parent links'!$A$6:$A$755,A275,'Parent links'!$B$6:$B$755,I275,'Parent links'!$C$6:$C$755,J275)&lt;&gt;1,"Check chosen parent link","")))))</x:f>
      </x:c>
    </x:row>
    <x:row r="276" ht="25" customHeight="1">
      <x:c r="A276" s="10"/>
      <x:c r="B276" s="10"/>
      <x:c r="C276" s="10"/>
      <x:c r="D276" s="11"/>
      <x:c r="E276" s="11"/>
      <x:c r="F276" s="11"/>
      <x:c r="G276" s="11"/>
      <x:c r="H276" s="10"/>
      <x:c r="I276" s="10"/>
      <x:c r="J276" s="10"/>
      <x:c r="K276" s="10"/>
      <x:c r="L276" s="10"/>
      <x:c r="M276" s="5" t="str">
        <x:f>IF(A276="","",IF(COUNTIFS($A$6:$A$505,A276)&lt;&gt;1,"[Duplicate ID]",IF(AND('Start'!$D$6&lt;&gt;"No",H276&lt;&gt;"Deceased"),"Private person",IF(TRIM(B276&amp;" "&amp;C276)="","[Name unknown]",TRIM(B276&amp;" "&amp;C276)))))</x:f>
      </x:c>
      <x:c r="N276" s="5" t="str">
        <x:f>IF(A276="","",IF(AND('Start'!$D$6&lt;&gt;"No",H276&lt;&gt;"Deceased"),"",IF(D276="","", "b. "&amp;D276)&amp;IF(F276="","","  d. "&amp;F276)))</x:f>
      </x:c>
      <x:c r="O276" s="5" t="str">
        <x:f>IF(A276="","",IF(COUNTIFS($A$6:$A$505,A276)&lt;&gt;1,"Duplicate person ID",IF(I276="","",IF(COUNTIFS('Families'!$A$6:$A$305,I276)&lt;&gt;1,"Check chosen family",IF(COUNTIFS('Parent links'!$A$6:$A$755,A276,'Parent links'!$B$6:$B$755,I276,'Parent links'!$C$6:$C$755,J276)&lt;&gt;1,"Check chosen parent link","")))))</x:f>
      </x:c>
    </x:row>
    <x:row r="277" ht="25" customHeight="1">
      <x:c r="A277" s="10"/>
      <x:c r="B277" s="10"/>
      <x:c r="C277" s="10"/>
      <x:c r="D277" s="11"/>
      <x:c r="E277" s="11"/>
      <x:c r="F277" s="11"/>
      <x:c r="G277" s="11"/>
      <x:c r="H277" s="10"/>
      <x:c r="I277" s="10"/>
      <x:c r="J277" s="10"/>
      <x:c r="K277" s="10"/>
      <x:c r="L277" s="10"/>
      <x:c r="M277" s="5" t="str">
        <x:f>IF(A277="","",IF(COUNTIFS($A$6:$A$505,A277)&lt;&gt;1,"[Duplicate ID]",IF(AND('Start'!$D$6&lt;&gt;"No",H277&lt;&gt;"Deceased"),"Private person",IF(TRIM(B277&amp;" "&amp;C277)="","[Name unknown]",TRIM(B277&amp;" "&amp;C277)))))</x:f>
      </x:c>
      <x:c r="N277" s="5" t="str">
        <x:f>IF(A277="","",IF(AND('Start'!$D$6&lt;&gt;"No",H277&lt;&gt;"Deceased"),"",IF(D277="","", "b. "&amp;D277)&amp;IF(F277="","","  d. "&amp;F277)))</x:f>
      </x:c>
      <x:c r="O277" s="5" t="str">
        <x:f>IF(A277="","",IF(COUNTIFS($A$6:$A$505,A277)&lt;&gt;1,"Duplicate person ID",IF(I277="","",IF(COUNTIFS('Families'!$A$6:$A$305,I277)&lt;&gt;1,"Check chosen family",IF(COUNTIFS('Parent links'!$A$6:$A$755,A277,'Parent links'!$B$6:$B$755,I277,'Parent links'!$C$6:$C$755,J277)&lt;&gt;1,"Check chosen parent link","")))))</x:f>
      </x:c>
    </x:row>
    <x:row r="278" ht="25" customHeight="1">
      <x:c r="A278" s="10"/>
      <x:c r="B278" s="10"/>
      <x:c r="C278" s="10"/>
      <x:c r="D278" s="11"/>
      <x:c r="E278" s="11"/>
      <x:c r="F278" s="11"/>
      <x:c r="G278" s="11"/>
      <x:c r="H278" s="10"/>
      <x:c r="I278" s="10"/>
      <x:c r="J278" s="10"/>
      <x:c r="K278" s="10"/>
      <x:c r="L278" s="10"/>
      <x:c r="M278" s="5" t="str">
        <x:f>IF(A278="","",IF(COUNTIFS($A$6:$A$505,A278)&lt;&gt;1,"[Duplicate ID]",IF(AND('Start'!$D$6&lt;&gt;"No",H278&lt;&gt;"Deceased"),"Private person",IF(TRIM(B278&amp;" "&amp;C278)="","[Name unknown]",TRIM(B278&amp;" "&amp;C278)))))</x:f>
      </x:c>
      <x:c r="N278" s="5" t="str">
        <x:f>IF(A278="","",IF(AND('Start'!$D$6&lt;&gt;"No",H278&lt;&gt;"Deceased"),"",IF(D278="","", "b. "&amp;D278)&amp;IF(F278="","","  d. "&amp;F278)))</x:f>
      </x:c>
      <x:c r="O278" s="5" t="str">
        <x:f>IF(A278="","",IF(COUNTIFS($A$6:$A$505,A278)&lt;&gt;1,"Duplicate person ID",IF(I278="","",IF(COUNTIFS('Families'!$A$6:$A$305,I278)&lt;&gt;1,"Check chosen family",IF(COUNTIFS('Parent links'!$A$6:$A$755,A278,'Parent links'!$B$6:$B$755,I278,'Parent links'!$C$6:$C$755,J278)&lt;&gt;1,"Check chosen parent link","")))))</x:f>
      </x:c>
    </x:row>
    <x:row r="279" ht="25" customHeight="1">
      <x:c r="A279" s="10"/>
      <x:c r="B279" s="10"/>
      <x:c r="C279" s="10"/>
      <x:c r="D279" s="11"/>
      <x:c r="E279" s="11"/>
      <x:c r="F279" s="11"/>
      <x:c r="G279" s="11"/>
      <x:c r="H279" s="10"/>
      <x:c r="I279" s="10"/>
      <x:c r="J279" s="10"/>
      <x:c r="K279" s="10"/>
      <x:c r="L279" s="10"/>
      <x:c r="M279" s="5" t="str">
        <x:f>IF(A279="","",IF(COUNTIFS($A$6:$A$505,A279)&lt;&gt;1,"[Duplicate ID]",IF(AND('Start'!$D$6&lt;&gt;"No",H279&lt;&gt;"Deceased"),"Private person",IF(TRIM(B279&amp;" "&amp;C279)="","[Name unknown]",TRIM(B279&amp;" "&amp;C279)))))</x:f>
      </x:c>
      <x:c r="N279" s="5" t="str">
        <x:f>IF(A279="","",IF(AND('Start'!$D$6&lt;&gt;"No",H279&lt;&gt;"Deceased"),"",IF(D279="","", "b. "&amp;D279)&amp;IF(F279="","","  d. "&amp;F279)))</x:f>
      </x:c>
      <x:c r="O279" s="5" t="str">
        <x:f>IF(A279="","",IF(COUNTIFS($A$6:$A$505,A279)&lt;&gt;1,"Duplicate person ID",IF(I279="","",IF(COUNTIFS('Families'!$A$6:$A$305,I279)&lt;&gt;1,"Check chosen family",IF(COUNTIFS('Parent links'!$A$6:$A$755,A279,'Parent links'!$B$6:$B$755,I279,'Parent links'!$C$6:$C$755,J279)&lt;&gt;1,"Check chosen parent link","")))))</x:f>
      </x:c>
    </x:row>
    <x:row r="280" ht="25" customHeight="1">
      <x:c r="A280" s="10"/>
      <x:c r="B280" s="10"/>
      <x:c r="C280" s="10"/>
      <x:c r="D280" s="11"/>
      <x:c r="E280" s="11"/>
      <x:c r="F280" s="11"/>
      <x:c r="G280" s="11"/>
      <x:c r="H280" s="10"/>
      <x:c r="I280" s="10"/>
      <x:c r="J280" s="10"/>
      <x:c r="K280" s="10"/>
      <x:c r="L280" s="10"/>
      <x:c r="M280" s="5" t="str">
        <x:f>IF(A280="","",IF(COUNTIFS($A$6:$A$505,A280)&lt;&gt;1,"[Duplicate ID]",IF(AND('Start'!$D$6&lt;&gt;"No",H280&lt;&gt;"Deceased"),"Private person",IF(TRIM(B280&amp;" "&amp;C280)="","[Name unknown]",TRIM(B280&amp;" "&amp;C280)))))</x:f>
      </x:c>
      <x:c r="N280" s="5" t="str">
        <x:f>IF(A280="","",IF(AND('Start'!$D$6&lt;&gt;"No",H280&lt;&gt;"Deceased"),"",IF(D280="","", "b. "&amp;D280)&amp;IF(F280="","","  d. "&amp;F280)))</x:f>
      </x:c>
      <x:c r="O280" s="5" t="str">
        <x:f>IF(A280="","",IF(COUNTIFS($A$6:$A$505,A280)&lt;&gt;1,"Duplicate person ID",IF(I280="","",IF(COUNTIFS('Families'!$A$6:$A$305,I280)&lt;&gt;1,"Check chosen family",IF(COUNTIFS('Parent links'!$A$6:$A$755,A280,'Parent links'!$B$6:$B$755,I280,'Parent links'!$C$6:$C$755,J280)&lt;&gt;1,"Check chosen parent link","")))))</x:f>
      </x:c>
    </x:row>
    <x:row r="281" ht="25" customHeight="1">
      <x:c r="A281" s="10"/>
      <x:c r="B281" s="10"/>
      <x:c r="C281" s="10"/>
      <x:c r="D281" s="11"/>
      <x:c r="E281" s="11"/>
      <x:c r="F281" s="11"/>
      <x:c r="G281" s="11"/>
      <x:c r="H281" s="10"/>
      <x:c r="I281" s="10"/>
      <x:c r="J281" s="10"/>
      <x:c r="K281" s="10"/>
      <x:c r="L281" s="10"/>
      <x:c r="M281" s="5" t="str">
        <x:f>IF(A281="","",IF(COUNTIFS($A$6:$A$505,A281)&lt;&gt;1,"[Duplicate ID]",IF(AND('Start'!$D$6&lt;&gt;"No",H281&lt;&gt;"Deceased"),"Private person",IF(TRIM(B281&amp;" "&amp;C281)="","[Name unknown]",TRIM(B281&amp;" "&amp;C281)))))</x:f>
      </x:c>
      <x:c r="N281" s="5" t="str">
        <x:f>IF(A281="","",IF(AND('Start'!$D$6&lt;&gt;"No",H281&lt;&gt;"Deceased"),"",IF(D281="","", "b. "&amp;D281)&amp;IF(F281="","","  d. "&amp;F281)))</x:f>
      </x:c>
      <x:c r="O281" s="5" t="str">
        <x:f>IF(A281="","",IF(COUNTIFS($A$6:$A$505,A281)&lt;&gt;1,"Duplicate person ID",IF(I281="","",IF(COUNTIFS('Families'!$A$6:$A$305,I281)&lt;&gt;1,"Check chosen family",IF(COUNTIFS('Parent links'!$A$6:$A$755,A281,'Parent links'!$B$6:$B$755,I281,'Parent links'!$C$6:$C$755,J281)&lt;&gt;1,"Check chosen parent link","")))))</x:f>
      </x:c>
    </x:row>
    <x:row r="282" ht="25" customHeight="1">
      <x:c r="A282" s="10"/>
      <x:c r="B282" s="10"/>
      <x:c r="C282" s="10"/>
      <x:c r="D282" s="11"/>
      <x:c r="E282" s="11"/>
      <x:c r="F282" s="11"/>
      <x:c r="G282" s="11"/>
      <x:c r="H282" s="10"/>
      <x:c r="I282" s="10"/>
      <x:c r="J282" s="10"/>
      <x:c r="K282" s="10"/>
      <x:c r="L282" s="10"/>
      <x:c r="M282" s="5" t="str">
        <x:f>IF(A282="","",IF(COUNTIFS($A$6:$A$505,A282)&lt;&gt;1,"[Duplicate ID]",IF(AND('Start'!$D$6&lt;&gt;"No",H282&lt;&gt;"Deceased"),"Private person",IF(TRIM(B282&amp;" "&amp;C282)="","[Name unknown]",TRIM(B282&amp;" "&amp;C282)))))</x:f>
      </x:c>
      <x:c r="N282" s="5" t="str">
        <x:f>IF(A282="","",IF(AND('Start'!$D$6&lt;&gt;"No",H282&lt;&gt;"Deceased"),"",IF(D282="","", "b. "&amp;D282)&amp;IF(F282="","","  d. "&amp;F282)))</x:f>
      </x:c>
      <x:c r="O282" s="5" t="str">
        <x:f>IF(A282="","",IF(COUNTIFS($A$6:$A$505,A282)&lt;&gt;1,"Duplicate person ID",IF(I282="","",IF(COUNTIFS('Families'!$A$6:$A$305,I282)&lt;&gt;1,"Check chosen family",IF(COUNTIFS('Parent links'!$A$6:$A$755,A282,'Parent links'!$B$6:$B$755,I282,'Parent links'!$C$6:$C$755,J282)&lt;&gt;1,"Check chosen parent link","")))))</x:f>
      </x:c>
    </x:row>
    <x:row r="283" ht="25" customHeight="1">
      <x:c r="A283" s="10"/>
      <x:c r="B283" s="10"/>
      <x:c r="C283" s="10"/>
      <x:c r="D283" s="11"/>
      <x:c r="E283" s="11"/>
      <x:c r="F283" s="11"/>
      <x:c r="G283" s="11"/>
      <x:c r="H283" s="10"/>
      <x:c r="I283" s="10"/>
      <x:c r="J283" s="10"/>
      <x:c r="K283" s="10"/>
      <x:c r="L283" s="10"/>
      <x:c r="M283" s="5" t="str">
        <x:f>IF(A283="","",IF(COUNTIFS($A$6:$A$505,A283)&lt;&gt;1,"[Duplicate ID]",IF(AND('Start'!$D$6&lt;&gt;"No",H283&lt;&gt;"Deceased"),"Private person",IF(TRIM(B283&amp;" "&amp;C283)="","[Name unknown]",TRIM(B283&amp;" "&amp;C283)))))</x:f>
      </x:c>
      <x:c r="N283" s="5" t="str">
        <x:f>IF(A283="","",IF(AND('Start'!$D$6&lt;&gt;"No",H283&lt;&gt;"Deceased"),"",IF(D283="","", "b. "&amp;D283)&amp;IF(F283="","","  d. "&amp;F283)))</x:f>
      </x:c>
      <x:c r="O283" s="5" t="str">
        <x:f>IF(A283="","",IF(COUNTIFS($A$6:$A$505,A283)&lt;&gt;1,"Duplicate person ID",IF(I283="","",IF(COUNTIFS('Families'!$A$6:$A$305,I283)&lt;&gt;1,"Check chosen family",IF(COUNTIFS('Parent links'!$A$6:$A$755,A283,'Parent links'!$B$6:$B$755,I283,'Parent links'!$C$6:$C$755,J283)&lt;&gt;1,"Check chosen parent link","")))))</x:f>
      </x:c>
    </x:row>
    <x:row r="284" ht="25" customHeight="1">
      <x:c r="A284" s="10"/>
      <x:c r="B284" s="10"/>
      <x:c r="C284" s="10"/>
      <x:c r="D284" s="11"/>
      <x:c r="E284" s="11"/>
      <x:c r="F284" s="11"/>
      <x:c r="G284" s="11"/>
      <x:c r="H284" s="10"/>
      <x:c r="I284" s="10"/>
      <x:c r="J284" s="10"/>
      <x:c r="K284" s="10"/>
      <x:c r="L284" s="10"/>
      <x:c r="M284" s="5" t="str">
        <x:f>IF(A284="","",IF(COUNTIFS($A$6:$A$505,A284)&lt;&gt;1,"[Duplicate ID]",IF(AND('Start'!$D$6&lt;&gt;"No",H284&lt;&gt;"Deceased"),"Private person",IF(TRIM(B284&amp;" "&amp;C284)="","[Name unknown]",TRIM(B284&amp;" "&amp;C284)))))</x:f>
      </x:c>
      <x:c r="N284" s="5" t="str">
        <x:f>IF(A284="","",IF(AND('Start'!$D$6&lt;&gt;"No",H284&lt;&gt;"Deceased"),"",IF(D284="","", "b. "&amp;D284)&amp;IF(F284="","","  d. "&amp;F284)))</x:f>
      </x:c>
      <x:c r="O284" s="5" t="str">
        <x:f>IF(A284="","",IF(COUNTIFS($A$6:$A$505,A284)&lt;&gt;1,"Duplicate person ID",IF(I284="","",IF(COUNTIFS('Families'!$A$6:$A$305,I284)&lt;&gt;1,"Check chosen family",IF(COUNTIFS('Parent links'!$A$6:$A$755,A284,'Parent links'!$B$6:$B$755,I284,'Parent links'!$C$6:$C$755,J284)&lt;&gt;1,"Check chosen parent link","")))))</x:f>
      </x:c>
    </x:row>
    <x:row r="285" ht="25" customHeight="1">
      <x:c r="A285" s="10"/>
      <x:c r="B285" s="10"/>
      <x:c r="C285" s="10"/>
      <x:c r="D285" s="11"/>
      <x:c r="E285" s="11"/>
      <x:c r="F285" s="11"/>
      <x:c r="G285" s="11"/>
      <x:c r="H285" s="10"/>
      <x:c r="I285" s="10"/>
      <x:c r="J285" s="10"/>
      <x:c r="K285" s="10"/>
      <x:c r="L285" s="10"/>
      <x:c r="M285" s="5" t="str">
        <x:f>IF(A285="","",IF(COUNTIFS($A$6:$A$505,A285)&lt;&gt;1,"[Duplicate ID]",IF(AND('Start'!$D$6&lt;&gt;"No",H285&lt;&gt;"Deceased"),"Private person",IF(TRIM(B285&amp;" "&amp;C285)="","[Name unknown]",TRIM(B285&amp;" "&amp;C285)))))</x:f>
      </x:c>
      <x:c r="N285" s="5" t="str">
        <x:f>IF(A285="","",IF(AND('Start'!$D$6&lt;&gt;"No",H285&lt;&gt;"Deceased"),"",IF(D285="","", "b. "&amp;D285)&amp;IF(F285="","","  d. "&amp;F285)))</x:f>
      </x:c>
      <x:c r="O285" s="5" t="str">
        <x:f>IF(A285="","",IF(COUNTIFS($A$6:$A$505,A285)&lt;&gt;1,"Duplicate person ID",IF(I285="","",IF(COUNTIFS('Families'!$A$6:$A$305,I285)&lt;&gt;1,"Check chosen family",IF(COUNTIFS('Parent links'!$A$6:$A$755,A285,'Parent links'!$B$6:$B$755,I285,'Parent links'!$C$6:$C$755,J285)&lt;&gt;1,"Check chosen parent link","")))))</x:f>
      </x:c>
    </x:row>
    <x:row r="286" ht="25" customHeight="1">
      <x:c r="A286" s="10"/>
      <x:c r="B286" s="10"/>
      <x:c r="C286" s="10"/>
      <x:c r="D286" s="11"/>
      <x:c r="E286" s="11"/>
      <x:c r="F286" s="11"/>
      <x:c r="G286" s="11"/>
      <x:c r="H286" s="10"/>
      <x:c r="I286" s="10"/>
      <x:c r="J286" s="10"/>
      <x:c r="K286" s="10"/>
      <x:c r="L286" s="10"/>
      <x:c r="M286" s="5" t="str">
        <x:f>IF(A286="","",IF(COUNTIFS($A$6:$A$505,A286)&lt;&gt;1,"[Duplicate ID]",IF(AND('Start'!$D$6&lt;&gt;"No",H286&lt;&gt;"Deceased"),"Private person",IF(TRIM(B286&amp;" "&amp;C286)="","[Name unknown]",TRIM(B286&amp;" "&amp;C286)))))</x:f>
      </x:c>
      <x:c r="N286" s="5" t="str">
        <x:f>IF(A286="","",IF(AND('Start'!$D$6&lt;&gt;"No",H286&lt;&gt;"Deceased"),"",IF(D286="","", "b. "&amp;D286)&amp;IF(F286="","","  d. "&amp;F286)))</x:f>
      </x:c>
      <x:c r="O286" s="5" t="str">
        <x:f>IF(A286="","",IF(COUNTIFS($A$6:$A$505,A286)&lt;&gt;1,"Duplicate person ID",IF(I286="","",IF(COUNTIFS('Families'!$A$6:$A$305,I286)&lt;&gt;1,"Check chosen family",IF(COUNTIFS('Parent links'!$A$6:$A$755,A286,'Parent links'!$B$6:$B$755,I286,'Parent links'!$C$6:$C$755,J286)&lt;&gt;1,"Check chosen parent link","")))))</x:f>
      </x:c>
    </x:row>
    <x:row r="287" ht="25" customHeight="1">
      <x:c r="A287" s="10"/>
      <x:c r="B287" s="10"/>
      <x:c r="C287" s="10"/>
      <x:c r="D287" s="11"/>
      <x:c r="E287" s="11"/>
      <x:c r="F287" s="11"/>
      <x:c r="G287" s="11"/>
      <x:c r="H287" s="10"/>
      <x:c r="I287" s="10"/>
      <x:c r="J287" s="10"/>
      <x:c r="K287" s="10"/>
      <x:c r="L287" s="10"/>
      <x:c r="M287" s="5" t="str">
        <x:f>IF(A287="","",IF(COUNTIFS($A$6:$A$505,A287)&lt;&gt;1,"[Duplicate ID]",IF(AND('Start'!$D$6&lt;&gt;"No",H287&lt;&gt;"Deceased"),"Private person",IF(TRIM(B287&amp;" "&amp;C287)="","[Name unknown]",TRIM(B287&amp;" "&amp;C287)))))</x:f>
      </x:c>
      <x:c r="N287" s="5" t="str">
        <x:f>IF(A287="","",IF(AND('Start'!$D$6&lt;&gt;"No",H287&lt;&gt;"Deceased"),"",IF(D287="","", "b. "&amp;D287)&amp;IF(F287="","","  d. "&amp;F287)))</x:f>
      </x:c>
      <x:c r="O287" s="5" t="str">
        <x:f>IF(A287="","",IF(COUNTIFS($A$6:$A$505,A287)&lt;&gt;1,"Duplicate person ID",IF(I287="","",IF(COUNTIFS('Families'!$A$6:$A$305,I287)&lt;&gt;1,"Check chosen family",IF(COUNTIFS('Parent links'!$A$6:$A$755,A287,'Parent links'!$B$6:$B$755,I287,'Parent links'!$C$6:$C$755,J287)&lt;&gt;1,"Check chosen parent link","")))))</x:f>
      </x:c>
    </x:row>
    <x:row r="288" ht="25" customHeight="1">
      <x:c r="A288" s="10"/>
      <x:c r="B288" s="10"/>
      <x:c r="C288" s="10"/>
      <x:c r="D288" s="11"/>
      <x:c r="E288" s="11"/>
      <x:c r="F288" s="11"/>
      <x:c r="G288" s="11"/>
      <x:c r="H288" s="10"/>
      <x:c r="I288" s="10"/>
      <x:c r="J288" s="10"/>
      <x:c r="K288" s="10"/>
      <x:c r="L288" s="10"/>
      <x:c r="M288" s="5" t="str">
        <x:f>IF(A288="","",IF(COUNTIFS($A$6:$A$505,A288)&lt;&gt;1,"[Duplicate ID]",IF(AND('Start'!$D$6&lt;&gt;"No",H288&lt;&gt;"Deceased"),"Private person",IF(TRIM(B288&amp;" "&amp;C288)="","[Name unknown]",TRIM(B288&amp;" "&amp;C288)))))</x:f>
      </x:c>
      <x:c r="N288" s="5" t="str">
        <x:f>IF(A288="","",IF(AND('Start'!$D$6&lt;&gt;"No",H288&lt;&gt;"Deceased"),"",IF(D288="","", "b. "&amp;D288)&amp;IF(F288="","","  d. "&amp;F288)))</x:f>
      </x:c>
      <x:c r="O288" s="5" t="str">
        <x:f>IF(A288="","",IF(COUNTIFS($A$6:$A$505,A288)&lt;&gt;1,"Duplicate person ID",IF(I288="","",IF(COUNTIFS('Families'!$A$6:$A$305,I288)&lt;&gt;1,"Check chosen family",IF(COUNTIFS('Parent links'!$A$6:$A$755,A288,'Parent links'!$B$6:$B$755,I288,'Parent links'!$C$6:$C$755,J288)&lt;&gt;1,"Check chosen parent link","")))))</x:f>
      </x:c>
    </x:row>
    <x:row r="289" ht="25" customHeight="1">
      <x:c r="A289" s="10"/>
      <x:c r="B289" s="10"/>
      <x:c r="C289" s="10"/>
      <x:c r="D289" s="11"/>
      <x:c r="E289" s="11"/>
      <x:c r="F289" s="11"/>
      <x:c r="G289" s="11"/>
      <x:c r="H289" s="10"/>
      <x:c r="I289" s="10"/>
      <x:c r="J289" s="10"/>
      <x:c r="K289" s="10"/>
      <x:c r="L289" s="10"/>
      <x:c r="M289" s="5" t="str">
        <x:f>IF(A289="","",IF(COUNTIFS($A$6:$A$505,A289)&lt;&gt;1,"[Duplicate ID]",IF(AND('Start'!$D$6&lt;&gt;"No",H289&lt;&gt;"Deceased"),"Private person",IF(TRIM(B289&amp;" "&amp;C289)="","[Name unknown]",TRIM(B289&amp;" "&amp;C289)))))</x:f>
      </x:c>
      <x:c r="N289" s="5" t="str">
        <x:f>IF(A289="","",IF(AND('Start'!$D$6&lt;&gt;"No",H289&lt;&gt;"Deceased"),"",IF(D289="","", "b. "&amp;D289)&amp;IF(F289="","","  d. "&amp;F289)))</x:f>
      </x:c>
      <x:c r="O289" s="5" t="str">
        <x:f>IF(A289="","",IF(COUNTIFS($A$6:$A$505,A289)&lt;&gt;1,"Duplicate person ID",IF(I289="","",IF(COUNTIFS('Families'!$A$6:$A$305,I289)&lt;&gt;1,"Check chosen family",IF(COUNTIFS('Parent links'!$A$6:$A$755,A289,'Parent links'!$B$6:$B$755,I289,'Parent links'!$C$6:$C$755,J289)&lt;&gt;1,"Check chosen parent link","")))))</x:f>
      </x:c>
    </x:row>
    <x:row r="290" ht="25" customHeight="1">
      <x:c r="A290" s="10"/>
      <x:c r="B290" s="10"/>
      <x:c r="C290" s="10"/>
      <x:c r="D290" s="11"/>
      <x:c r="E290" s="11"/>
      <x:c r="F290" s="11"/>
      <x:c r="G290" s="11"/>
      <x:c r="H290" s="10"/>
      <x:c r="I290" s="10"/>
      <x:c r="J290" s="10"/>
      <x:c r="K290" s="10"/>
      <x:c r="L290" s="10"/>
      <x:c r="M290" s="5" t="str">
        <x:f>IF(A290="","",IF(COUNTIFS($A$6:$A$505,A290)&lt;&gt;1,"[Duplicate ID]",IF(AND('Start'!$D$6&lt;&gt;"No",H290&lt;&gt;"Deceased"),"Private person",IF(TRIM(B290&amp;" "&amp;C290)="","[Name unknown]",TRIM(B290&amp;" "&amp;C290)))))</x:f>
      </x:c>
      <x:c r="N290" s="5" t="str">
        <x:f>IF(A290="","",IF(AND('Start'!$D$6&lt;&gt;"No",H290&lt;&gt;"Deceased"),"",IF(D290="","", "b. "&amp;D290)&amp;IF(F290="","","  d. "&amp;F290)))</x:f>
      </x:c>
      <x:c r="O290" s="5" t="str">
        <x:f>IF(A290="","",IF(COUNTIFS($A$6:$A$505,A290)&lt;&gt;1,"Duplicate person ID",IF(I290="","",IF(COUNTIFS('Families'!$A$6:$A$305,I290)&lt;&gt;1,"Check chosen family",IF(COUNTIFS('Parent links'!$A$6:$A$755,A290,'Parent links'!$B$6:$B$755,I290,'Parent links'!$C$6:$C$755,J290)&lt;&gt;1,"Check chosen parent link","")))))</x:f>
      </x:c>
    </x:row>
    <x:row r="291" ht="25" customHeight="1">
      <x:c r="A291" s="10"/>
      <x:c r="B291" s="10"/>
      <x:c r="C291" s="10"/>
      <x:c r="D291" s="11"/>
      <x:c r="E291" s="11"/>
      <x:c r="F291" s="11"/>
      <x:c r="G291" s="11"/>
      <x:c r="H291" s="10"/>
      <x:c r="I291" s="10"/>
      <x:c r="J291" s="10"/>
      <x:c r="K291" s="10"/>
      <x:c r="L291" s="10"/>
      <x:c r="M291" s="5" t="str">
        <x:f>IF(A291="","",IF(COUNTIFS($A$6:$A$505,A291)&lt;&gt;1,"[Duplicate ID]",IF(AND('Start'!$D$6&lt;&gt;"No",H291&lt;&gt;"Deceased"),"Private person",IF(TRIM(B291&amp;" "&amp;C291)="","[Name unknown]",TRIM(B291&amp;" "&amp;C291)))))</x:f>
      </x:c>
      <x:c r="N291" s="5" t="str">
        <x:f>IF(A291="","",IF(AND('Start'!$D$6&lt;&gt;"No",H291&lt;&gt;"Deceased"),"",IF(D291="","", "b. "&amp;D291)&amp;IF(F291="","","  d. "&amp;F291)))</x:f>
      </x:c>
      <x:c r="O291" s="5" t="str">
        <x:f>IF(A291="","",IF(COUNTIFS($A$6:$A$505,A291)&lt;&gt;1,"Duplicate person ID",IF(I291="","",IF(COUNTIFS('Families'!$A$6:$A$305,I291)&lt;&gt;1,"Check chosen family",IF(COUNTIFS('Parent links'!$A$6:$A$755,A291,'Parent links'!$B$6:$B$755,I291,'Parent links'!$C$6:$C$755,J291)&lt;&gt;1,"Check chosen parent link","")))))</x:f>
      </x:c>
    </x:row>
    <x:row r="292" ht="25" customHeight="1">
      <x:c r="A292" s="10"/>
      <x:c r="B292" s="10"/>
      <x:c r="C292" s="10"/>
      <x:c r="D292" s="11"/>
      <x:c r="E292" s="11"/>
      <x:c r="F292" s="11"/>
      <x:c r="G292" s="11"/>
      <x:c r="H292" s="10"/>
      <x:c r="I292" s="10"/>
      <x:c r="J292" s="10"/>
      <x:c r="K292" s="10"/>
      <x:c r="L292" s="10"/>
      <x:c r="M292" s="5" t="str">
        <x:f>IF(A292="","",IF(COUNTIFS($A$6:$A$505,A292)&lt;&gt;1,"[Duplicate ID]",IF(AND('Start'!$D$6&lt;&gt;"No",H292&lt;&gt;"Deceased"),"Private person",IF(TRIM(B292&amp;" "&amp;C292)="","[Name unknown]",TRIM(B292&amp;" "&amp;C292)))))</x:f>
      </x:c>
      <x:c r="N292" s="5" t="str">
        <x:f>IF(A292="","",IF(AND('Start'!$D$6&lt;&gt;"No",H292&lt;&gt;"Deceased"),"",IF(D292="","", "b. "&amp;D292)&amp;IF(F292="","","  d. "&amp;F292)))</x:f>
      </x:c>
      <x:c r="O292" s="5" t="str">
        <x:f>IF(A292="","",IF(COUNTIFS($A$6:$A$505,A292)&lt;&gt;1,"Duplicate person ID",IF(I292="","",IF(COUNTIFS('Families'!$A$6:$A$305,I292)&lt;&gt;1,"Check chosen family",IF(COUNTIFS('Parent links'!$A$6:$A$755,A292,'Parent links'!$B$6:$B$755,I292,'Parent links'!$C$6:$C$755,J292)&lt;&gt;1,"Check chosen parent link","")))))</x:f>
      </x:c>
    </x:row>
    <x:row r="293" ht="25" customHeight="1">
      <x:c r="A293" s="10"/>
      <x:c r="B293" s="10"/>
      <x:c r="C293" s="10"/>
      <x:c r="D293" s="11"/>
      <x:c r="E293" s="11"/>
      <x:c r="F293" s="11"/>
      <x:c r="G293" s="11"/>
      <x:c r="H293" s="10"/>
      <x:c r="I293" s="10"/>
      <x:c r="J293" s="10"/>
      <x:c r="K293" s="10"/>
      <x:c r="L293" s="10"/>
      <x:c r="M293" s="5" t="str">
        <x:f>IF(A293="","",IF(COUNTIFS($A$6:$A$505,A293)&lt;&gt;1,"[Duplicate ID]",IF(AND('Start'!$D$6&lt;&gt;"No",H293&lt;&gt;"Deceased"),"Private person",IF(TRIM(B293&amp;" "&amp;C293)="","[Name unknown]",TRIM(B293&amp;" "&amp;C293)))))</x:f>
      </x:c>
      <x:c r="N293" s="5" t="str">
        <x:f>IF(A293="","",IF(AND('Start'!$D$6&lt;&gt;"No",H293&lt;&gt;"Deceased"),"",IF(D293="","", "b. "&amp;D293)&amp;IF(F293="","","  d. "&amp;F293)))</x:f>
      </x:c>
      <x:c r="O293" s="5" t="str">
        <x:f>IF(A293="","",IF(COUNTIFS($A$6:$A$505,A293)&lt;&gt;1,"Duplicate person ID",IF(I293="","",IF(COUNTIFS('Families'!$A$6:$A$305,I293)&lt;&gt;1,"Check chosen family",IF(COUNTIFS('Parent links'!$A$6:$A$755,A293,'Parent links'!$B$6:$B$755,I293,'Parent links'!$C$6:$C$755,J293)&lt;&gt;1,"Check chosen parent link","")))))</x:f>
      </x:c>
    </x:row>
    <x:row r="294" ht="25" customHeight="1">
      <x:c r="A294" s="10"/>
      <x:c r="B294" s="10"/>
      <x:c r="C294" s="10"/>
      <x:c r="D294" s="11"/>
      <x:c r="E294" s="11"/>
      <x:c r="F294" s="11"/>
      <x:c r="G294" s="11"/>
      <x:c r="H294" s="10"/>
      <x:c r="I294" s="10"/>
      <x:c r="J294" s="10"/>
      <x:c r="K294" s="10"/>
      <x:c r="L294" s="10"/>
      <x:c r="M294" s="5" t="str">
        <x:f>IF(A294="","",IF(COUNTIFS($A$6:$A$505,A294)&lt;&gt;1,"[Duplicate ID]",IF(AND('Start'!$D$6&lt;&gt;"No",H294&lt;&gt;"Deceased"),"Private person",IF(TRIM(B294&amp;" "&amp;C294)="","[Name unknown]",TRIM(B294&amp;" "&amp;C294)))))</x:f>
      </x:c>
      <x:c r="N294" s="5" t="str">
        <x:f>IF(A294="","",IF(AND('Start'!$D$6&lt;&gt;"No",H294&lt;&gt;"Deceased"),"",IF(D294="","", "b. "&amp;D294)&amp;IF(F294="","","  d. "&amp;F294)))</x:f>
      </x:c>
      <x:c r="O294" s="5" t="str">
        <x:f>IF(A294="","",IF(COUNTIFS($A$6:$A$505,A294)&lt;&gt;1,"Duplicate person ID",IF(I294="","",IF(COUNTIFS('Families'!$A$6:$A$305,I294)&lt;&gt;1,"Check chosen family",IF(COUNTIFS('Parent links'!$A$6:$A$755,A294,'Parent links'!$B$6:$B$755,I294,'Parent links'!$C$6:$C$755,J294)&lt;&gt;1,"Check chosen parent link","")))))</x:f>
      </x:c>
    </x:row>
    <x:row r="295" ht="25" customHeight="1">
      <x:c r="A295" s="10"/>
      <x:c r="B295" s="10"/>
      <x:c r="C295" s="10"/>
      <x:c r="D295" s="11"/>
      <x:c r="E295" s="11"/>
      <x:c r="F295" s="11"/>
      <x:c r="G295" s="11"/>
      <x:c r="H295" s="10"/>
      <x:c r="I295" s="10"/>
      <x:c r="J295" s="10"/>
      <x:c r="K295" s="10"/>
      <x:c r="L295" s="10"/>
      <x:c r="M295" s="5" t="str">
        <x:f>IF(A295="","",IF(COUNTIFS($A$6:$A$505,A295)&lt;&gt;1,"[Duplicate ID]",IF(AND('Start'!$D$6&lt;&gt;"No",H295&lt;&gt;"Deceased"),"Private person",IF(TRIM(B295&amp;" "&amp;C295)="","[Name unknown]",TRIM(B295&amp;" "&amp;C295)))))</x:f>
      </x:c>
      <x:c r="N295" s="5" t="str">
        <x:f>IF(A295="","",IF(AND('Start'!$D$6&lt;&gt;"No",H295&lt;&gt;"Deceased"),"",IF(D295="","", "b. "&amp;D295)&amp;IF(F295="","","  d. "&amp;F295)))</x:f>
      </x:c>
      <x:c r="O295" s="5" t="str">
        <x:f>IF(A295="","",IF(COUNTIFS($A$6:$A$505,A295)&lt;&gt;1,"Duplicate person ID",IF(I295="","",IF(COUNTIFS('Families'!$A$6:$A$305,I295)&lt;&gt;1,"Check chosen family",IF(COUNTIFS('Parent links'!$A$6:$A$755,A295,'Parent links'!$B$6:$B$755,I295,'Parent links'!$C$6:$C$755,J295)&lt;&gt;1,"Check chosen parent link","")))))</x:f>
      </x:c>
    </x:row>
    <x:row r="296" ht="25" customHeight="1">
      <x:c r="A296" s="10"/>
      <x:c r="B296" s="10"/>
      <x:c r="C296" s="10"/>
      <x:c r="D296" s="11"/>
      <x:c r="E296" s="11"/>
      <x:c r="F296" s="11"/>
      <x:c r="G296" s="11"/>
      <x:c r="H296" s="10"/>
      <x:c r="I296" s="10"/>
      <x:c r="J296" s="10"/>
      <x:c r="K296" s="10"/>
      <x:c r="L296" s="10"/>
      <x:c r="M296" s="5" t="str">
        <x:f>IF(A296="","",IF(COUNTIFS($A$6:$A$505,A296)&lt;&gt;1,"[Duplicate ID]",IF(AND('Start'!$D$6&lt;&gt;"No",H296&lt;&gt;"Deceased"),"Private person",IF(TRIM(B296&amp;" "&amp;C296)="","[Name unknown]",TRIM(B296&amp;" "&amp;C296)))))</x:f>
      </x:c>
      <x:c r="N296" s="5" t="str">
        <x:f>IF(A296="","",IF(AND('Start'!$D$6&lt;&gt;"No",H296&lt;&gt;"Deceased"),"",IF(D296="","", "b. "&amp;D296)&amp;IF(F296="","","  d. "&amp;F296)))</x:f>
      </x:c>
      <x:c r="O296" s="5" t="str">
        <x:f>IF(A296="","",IF(COUNTIFS($A$6:$A$505,A296)&lt;&gt;1,"Duplicate person ID",IF(I296="","",IF(COUNTIFS('Families'!$A$6:$A$305,I296)&lt;&gt;1,"Check chosen family",IF(COUNTIFS('Parent links'!$A$6:$A$755,A296,'Parent links'!$B$6:$B$755,I296,'Parent links'!$C$6:$C$755,J296)&lt;&gt;1,"Check chosen parent link","")))))</x:f>
      </x:c>
    </x:row>
    <x:row r="297" ht="25" customHeight="1">
      <x:c r="A297" s="10"/>
      <x:c r="B297" s="10"/>
      <x:c r="C297" s="10"/>
      <x:c r="D297" s="11"/>
      <x:c r="E297" s="11"/>
      <x:c r="F297" s="11"/>
      <x:c r="G297" s="11"/>
      <x:c r="H297" s="10"/>
      <x:c r="I297" s="10"/>
      <x:c r="J297" s="10"/>
      <x:c r="K297" s="10"/>
      <x:c r="L297" s="10"/>
      <x:c r="M297" s="5" t="str">
        <x:f>IF(A297="","",IF(COUNTIFS($A$6:$A$505,A297)&lt;&gt;1,"[Duplicate ID]",IF(AND('Start'!$D$6&lt;&gt;"No",H297&lt;&gt;"Deceased"),"Private person",IF(TRIM(B297&amp;" "&amp;C297)="","[Name unknown]",TRIM(B297&amp;" "&amp;C297)))))</x:f>
      </x:c>
      <x:c r="N297" s="5" t="str">
        <x:f>IF(A297="","",IF(AND('Start'!$D$6&lt;&gt;"No",H297&lt;&gt;"Deceased"),"",IF(D297="","", "b. "&amp;D297)&amp;IF(F297="","","  d. "&amp;F297)))</x:f>
      </x:c>
      <x:c r="O297" s="5" t="str">
        <x:f>IF(A297="","",IF(COUNTIFS($A$6:$A$505,A297)&lt;&gt;1,"Duplicate person ID",IF(I297="","",IF(COUNTIFS('Families'!$A$6:$A$305,I297)&lt;&gt;1,"Check chosen family",IF(COUNTIFS('Parent links'!$A$6:$A$755,A297,'Parent links'!$B$6:$B$755,I297,'Parent links'!$C$6:$C$755,J297)&lt;&gt;1,"Check chosen parent link","")))))</x:f>
      </x:c>
    </x:row>
    <x:row r="298" ht="25" customHeight="1">
      <x:c r="A298" s="10"/>
      <x:c r="B298" s="10"/>
      <x:c r="C298" s="10"/>
      <x:c r="D298" s="11"/>
      <x:c r="E298" s="11"/>
      <x:c r="F298" s="11"/>
      <x:c r="G298" s="11"/>
      <x:c r="H298" s="10"/>
      <x:c r="I298" s="10"/>
      <x:c r="J298" s="10"/>
      <x:c r="K298" s="10"/>
      <x:c r="L298" s="10"/>
      <x:c r="M298" s="5" t="str">
        <x:f>IF(A298="","",IF(COUNTIFS($A$6:$A$505,A298)&lt;&gt;1,"[Duplicate ID]",IF(AND('Start'!$D$6&lt;&gt;"No",H298&lt;&gt;"Deceased"),"Private person",IF(TRIM(B298&amp;" "&amp;C298)="","[Name unknown]",TRIM(B298&amp;" "&amp;C298)))))</x:f>
      </x:c>
      <x:c r="N298" s="5" t="str">
        <x:f>IF(A298="","",IF(AND('Start'!$D$6&lt;&gt;"No",H298&lt;&gt;"Deceased"),"",IF(D298="","", "b. "&amp;D298)&amp;IF(F298="","","  d. "&amp;F298)))</x:f>
      </x:c>
      <x:c r="O298" s="5" t="str">
        <x:f>IF(A298="","",IF(COUNTIFS($A$6:$A$505,A298)&lt;&gt;1,"Duplicate person ID",IF(I298="","",IF(COUNTIFS('Families'!$A$6:$A$305,I298)&lt;&gt;1,"Check chosen family",IF(COUNTIFS('Parent links'!$A$6:$A$755,A298,'Parent links'!$B$6:$B$755,I298,'Parent links'!$C$6:$C$755,J298)&lt;&gt;1,"Check chosen parent link","")))))</x:f>
      </x:c>
    </x:row>
    <x:row r="299" ht="25" customHeight="1">
      <x:c r="A299" s="10"/>
      <x:c r="B299" s="10"/>
      <x:c r="C299" s="10"/>
      <x:c r="D299" s="11"/>
      <x:c r="E299" s="11"/>
      <x:c r="F299" s="11"/>
      <x:c r="G299" s="11"/>
      <x:c r="H299" s="10"/>
      <x:c r="I299" s="10"/>
      <x:c r="J299" s="10"/>
      <x:c r="K299" s="10"/>
      <x:c r="L299" s="10"/>
      <x:c r="M299" s="5" t="str">
        <x:f>IF(A299="","",IF(COUNTIFS($A$6:$A$505,A299)&lt;&gt;1,"[Duplicate ID]",IF(AND('Start'!$D$6&lt;&gt;"No",H299&lt;&gt;"Deceased"),"Private person",IF(TRIM(B299&amp;" "&amp;C299)="","[Name unknown]",TRIM(B299&amp;" "&amp;C299)))))</x:f>
      </x:c>
      <x:c r="N299" s="5" t="str">
        <x:f>IF(A299="","",IF(AND('Start'!$D$6&lt;&gt;"No",H299&lt;&gt;"Deceased"),"",IF(D299="","", "b. "&amp;D299)&amp;IF(F299="","","  d. "&amp;F299)))</x:f>
      </x:c>
      <x:c r="O299" s="5" t="str">
        <x:f>IF(A299="","",IF(COUNTIFS($A$6:$A$505,A299)&lt;&gt;1,"Duplicate person ID",IF(I299="","",IF(COUNTIFS('Families'!$A$6:$A$305,I299)&lt;&gt;1,"Check chosen family",IF(COUNTIFS('Parent links'!$A$6:$A$755,A299,'Parent links'!$B$6:$B$755,I299,'Parent links'!$C$6:$C$755,J299)&lt;&gt;1,"Check chosen parent link","")))))</x:f>
      </x:c>
    </x:row>
    <x:row r="300" ht="25" customHeight="1">
      <x:c r="A300" s="10"/>
      <x:c r="B300" s="10"/>
      <x:c r="C300" s="10"/>
      <x:c r="D300" s="11"/>
      <x:c r="E300" s="11"/>
      <x:c r="F300" s="11"/>
      <x:c r="G300" s="11"/>
      <x:c r="H300" s="10"/>
      <x:c r="I300" s="10"/>
      <x:c r="J300" s="10"/>
      <x:c r="K300" s="10"/>
      <x:c r="L300" s="10"/>
      <x:c r="M300" s="5" t="str">
        <x:f>IF(A300="","",IF(COUNTIFS($A$6:$A$505,A300)&lt;&gt;1,"[Duplicate ID]",IF(AND('Start'!$D$6&lt;&gt;"No",H300&lt;&gt;"Deceased"),"Private person",IF(TRIM(B300&amp;" "&amp;C300)="","[Name unknown]",TRIM(B300&amp;" "&amp;C300)))))</x:f>
      </x:c>
      <x:c r="N300" s="5" t="str">
        <x:f>IF(A300="","",IF(AND('Start'!$D$6&lt;&gt;"No",H300&lt;&gt;"Deceased"),"",IF(D300="","", "b. "&amp;D300)&amp;IF(F300="","","  d. "&amp;F300)))</x:f>
      </x:c>
      <x:c r="O300" s="5" t="str">
        <x:f>IF(A300="","",IF(COUNTIFS($A$6:$A$505,A300)&lt;&gt;1,"Duplicate person ID",IF(I300="","",IF(COUNTIFS('Families'!$A$6:$A$305,I300)&lt;&gt;1,"Check chosen family",IF(COUNTIFS('Parent links'!$A$6:$A$755,A300,'Parent links'!$B$6:$B$755,I300,'Parent links'!$C$6:$C$755,J300)&lt;&gt;1,"Check chosen parent link","")))))</x:f>
      </x:c>
    </x:row>
    <x:row r="301" ht="25" customHeight="1">
      <x:c r="A301" s="10"/>
      <x:c r="B301" s="10"/>
      <x:c r="C301" s="10"/>
      <x:c r="D301" s="11"/>
      <x:c r="E301" s="11"/>
      <x:c r="F301" s="11"/>
      <x:c r="G301" s="11"/>
      <x:c r="H301" s="10"/>
      <x:c r="I301" s="10"/>
      <x:c r="J301" s="10"/>
      <x:c r="K301" s="10"/>
      <x:c r="L301" s="10"/>
      <x:c r="M301" s="5" t="str">
        <x:f>IF(A301="","",IF(COUNTIFS($A$6:$A$505,A301)&lt;&gt;1,"[Duplicate ID]",IF(AND('Start'!$D$6&lt;&gt;"No",H301&lt;&gt;"Deceased"),"Private person",IF(TRIM(B301&amp;" "&amp;C301)="","[Name unknown]",TRIM(B301&amp;" "&amp;C301)))))</x:f>
      </x:c>
      <x:c r="N301" s="5" t="str">
        <x:f>IF(A301="","",IF(AND('Start'!$D$6&lt;&gt;"No",H301&lt;&gt;"Deceased"),"",IF(D301="","", "b. "&amp;D301)&amp;IF(F301="","","  d. "&amp;F301)))</x:f>
      </x:c>
      <x:c r="O301" s="5" t="str">
        <x:f>IF(A301="","",IF(COUNTIFS($A$6:$A$505,A301)&lt;&gt;1,"Duplicate person ID",IF(I301="","",IF(COUNTIFS('Families'!$A$6:$A$305,I301)&lt;&gt;1,"Check chosen family",IF(COUNTIFS('Parent links'!$A$6:$A$755,A301,'Parent links'!$B$6:$B$755,I301,'Parent links'!$C$6:$C$755,J301)&lt;&gt;1,"Check chosen parent link","")))))</x:f>
      </x:c>
    </x:row>
    <x:row r="302" ht="25" customHeight="1">
      <x:c r="A302" s="10"/>
      <x:c r="B302" s="10"/>
      <x:c r="C302" s="10"/>
      <x:c r="D302" s="11"/>
      <x:c r="E302" s="11"/>
      <x:c r="F302" s="11"/>
      <x:c r="G302" s="11"/>
      <x:c r="H302" s="10"/>
      <x:c r="I302" s="10"/>
      <x:c r="J302" s="10"/>
      <x:c r="K302" s="10"/>
      <x:c r="L302" s="10"/>
      <x:c r="M302" s="5" t="str">
        <x:f>IF(A302="","",IF(COUNTIFS($A$6:$A$505,A302)&lt;&gt;1,"[Duplicate ID]",IF(AND('Start'!$D$6&lt;&gt;"No",H302&lt;&gt;"Deceased"),"Private person",IF(TRIM(B302&amp;" "&amp;C302)="","[Name unknown]",TRIM(B302&amp;" "&amp;C302)))))</x:f>
      </x:c>
      <x:c r="N302" s="5" t="str">
        <x:f>IF(A302="","",IF(AND('Start'!$D$6&lt;&gt;"No",H302&lt;&gt;"Deceased"),"",IF(D302="","", "b. "&amp;D302)&amp;IF(F302="","","  d. "&amp;F302)))</x:f>
      </x:c>
      <x:c r="O302" s="5" t="str">
        <x:f>IF(A302="","",IF(COUNTIFS($A$6:$A$505,A302)&lt;&gt;1,"Duplicate person ID",IF(I302="","",IF(COUNTIFS('Families'!$A$6:$A$305,I302)&lt;&gt;1,"Check chosen family",IF(COUNTIFS('Parent links'!$A$6:$A$755,A302,'Parent links'!$B$6:$B$755,I302,'Parent links'!$C$6:$C$755,J302)&lt;&gt;1,"Check chosen parent link","")))))</x:f>
      </x:c>
    </x:row>
    <x:row r="303" ht="25" customHeight="1">
      <x:c r="A303" s="10"/>
      <x:c r="B303" s="10"/>
      <x:c r="C303" s="10"/>
      <x:c r="D303" s="11"/>
      <x:c r="E303" s="11"/>
      <x:c r="F303" s="11"/>
      <x:c r="G303" s="11"/>
      <x:c r="H303" s="10"/>
      <x:c r="I303" s="10"/>
      <x:c r="J303" s="10"/>
      <x:c r="K303" s="10"/>
      <x:c r="L303" s="10"/>
      <x:c r="M303" s="5" t="str">
        <x:f>IF(A303="","",IF(COUNTIFS($A$6:$A$505,A303)&lt;&gt;1,"[Duplicate ID]",IF(AND('Start'!$D$6&lt;&gt;"No",H303&lt;&gt;"Deceased"),"Private person",IF(TRIM(B303&amp;" "&amp;C303)="","[Name unknown]",TRIM(B303&amp;" "&amp;C303)))))</x:f>
      </x:c>
      <x:c r="N303" s="5" t="str">
        <x:f>IF(A303="","",IF(AND('Start'!$D$6&lt;&gt;"No",H303&lt;&gt;"Deceased"),"",IF(D303="","", "b. "&amp;D303)&amp;IF(F303="","","  d. "&amp;F303)))</x:f>
      </x:c>
      <x:c r="O303" s="5" t="str">
        <x:f>IF(A303="","",IF(COUNTIFS($A$6:$A$505,A303)&lt;&gt;1,"Duplicate person ID",IF(I303="","",IF(COUNTIFS('Families'!$A$6:$A$305,I303)&lt;&gt;1,"Check chosen family",IF(COUNTIFS('Parent links'!$A$6:$A$755,A303,'Parent links'!$B$6:$B$755,I303,'Parent links'!$C$6:$C$755,J303)&lt;&gt;1,"Check chosen parent link","")))))</x:f>
      </x:c>
    </x:row>
    <x:row r="304" ht="25" customHeight="1">
      <x:c r="A304" s="10"/>
      <x:c r="B304" s="10"/>
      <x:c r="C304" s="10"/>
      <x:c r="D304" s="11"/>
      <x:c r="E304" s="11"/>
      <x:c r="F304" s="11"/>
      <x:c r="G304" s="11"/>
      <x:c r="H304" s="10"/>
      <x:c r="I304" s="10"/>
      <x:c r="J304" s="10"/>
      <x:c r="K304" s="10"/>
      <x:c r="L304" s="10"/>
      <x:c r="M304" s="5" t="str">
        <x:f>IF(A304="","",IF(COUNTIFS($A$6:$A$505,A304)&lt;&gt;1,"[Duplicate ID]",IF(AND('Start'!$D$6&lt;&gt;"No",H304&lt;&gt;"Deceased"),"Private person",IF(TRIM(B304&amp;" "&amp;C304)="","[Name unknown]",TRIM(B304&amp;" "&amp;C304)))))</x:f>
      </x:c>
      <x:c r="N304" s="5" t="str">
        <x:f>IF(A304="","",IF(AND('Start'!$D$6&lt;&gt;"No",H304&lt;&gt;"Deceased"),"",IF(D304="","", "b. "&amp;D304)&amp;IF(F304="","","  d. "&amp;F304)))</x:f>
      </x:c>
      <x:c r="O304" s="5" t="str">
        <x:f>IF(A304="","",IF(COUNTIFS($A$6:$A$505,A304)&lt;&gt;1,"Duplicate person ID",IF(I304="","",IF(COUNTIFS('Families'!$A$6:$A$305,I304)&lt;&gt;1,"Check chosen family",IF(COUNTIFS('Parent links'!$A$6:$A$755,A304,'Parent links'!$B$6:$B$755,I304,'Parent links'!$C$6:$C$755,J304)&lt;&gt;1,"Check chosen parent link","")))))</x:f>
      </x:c>
    </x:row>
    <x:row r="305" ht="25" customHeight="1">
      <x:c r="A305" s="10"/>
      <x:c r="B305" s="10"/>
      <x:c r="C305" s="10"/>
      <x:c r="D305" s="11"/>
      <x:c r="E305" s="11"/>
      <x:c r="F305" s="11"/>
      <x:c r="G305" s="11"/>
      <x:c r="H305" s="10"/>
      <x:c r="I305" s="10"/>
      <x:c r="J305" s="10"/>
      <x:c r="K305" s="10"/>
      <x:c r="L305" s="10"/>
      <x:c r="M305" s="5" t="str">
        <x:f>IF(A305="","",IF(COUNTIFS($A$6:$A$505,A305)&lt;&gt;1,"[Duplicate ID]",IF(AND('Start'!$D$6&lt;&gt;"No",H305&lt;&gt;"Deceased"),"Private person",IF(TRIM(B305&amp;" "&amp;C305)="","[Name unknown]",TRIM(B305&amp;" "&amp;C305)))))</x:f>
      </x:c>
      <x:c r="N305" s="5" t="str">
        <x:f>IF(A305="","",IF(AND('Start'!$D$6&lt;&gt;"No",H305&lt;&gt;"Deceased"),"",IF(D305="","", "b. "&amp;D305)&amp;IF(F305="","","  d. "&amp;F305)))</x:f>
      </x:c>
      <x:c r="O305" s="5" t="str">
        <x:f>IF(A305="","",IF(COUNTIFS($A$6:$A$505,A305)&lt;&gt;1,"Duplicate person ID",IF(I305="","",IF(COUNTIFS('Families'!$A$6:$A$305,I305)&lt;&gt;1,"Check chosen family",IF(COUNTIFS('Parent links'!$A$6:$A$755,A305,'Parent links'!$B$6:$B$755,I305,'Parent links'!$C$6:$C$755,J305)&lt;&gt;1,"Check chosen parent link","")))))</x:f>
      </x:c>
    </x:row>
    <x:row r="306" ht="25" customHeight="1">
      <x:c r="A306" s="10"/>
      <x:c r="B306" s="10"/>
      <x:c r="C306" s="10"/>
      <x:c r="D306" s="11"/>
      <x:c r="E306" s="11"/>
      <x:c r="F306" s="11"/>
      <x:c r="G306" s="11"/>
      <x:c r="H306" s="10"/>
      <x:c r="I306" s="10"/>
      <x:c r="J306" s="10"/>
      <x:c r="K306" s="10"/>
      <x:c r="L306" s="10"/>
      <x:c r="M306" s="5" t="str">
        <x:f>IF(A306="","",IF(COUNTIFS($A$6:$A$505,A306)&lt;&gt;1,"[Duplicate ID]",IF(AND('Start'!$D$6&lt;&gt;"No",H306&lt;&gt;"Deceased"),"Private person",IF(TRIM(B306&amp;" "&amp;C306)="","[Name unknown]",TRIM(B306&amp;" "&amp;C306)))))</x:f>
      </x:c>
      <x:c r="N306" s="5" t="str">
        <x:f>IF(A306="","",IF(AND('Start'!$D$6&lt;&gt;"No",H306&lt;&gt;"Deceased"),"",IF(D306="","", "b. "&amp;D306)&amp;IF(F306="","","  d. "&amp;F306)))</x:f>
      </x:c>
      <x:c r="O306" s="5" t="str">
        <x:f>IF(A306="","",IF(COUNTIFS($A$6:$A$505,A306)&lt;&gt;1,"Duplicate person ID",IF(I306="","",IF(COUNTIFS('Families'!$A$6:$A$305,I306)&lt;&gt;1,"Check chosen family",IF(COUNTIFS('Parent links'!$A$6:$A$755,A306,'Parent links'!$B$6:$B$755,I306,'Parent links'!$C$6:$C$755,J306)&lt;&gt;1,"Check chosen parent link","")))))</x:f>
      </x:c>
    </x:row>
    <x:row r="307" ht="25" customHeight="1">
      <x:c r="A307" s="10"/>
      <x:c r="B307" s="10"/>
      <x:c r="C307" s="10"/>
      <x:c r="D307" s="11"/>
      <x:c r="E307" s="11"/>
      <x:c r="F307" s="11"/>
      <x:c r="G307" s="11"/>
      <x:c r="H307" s="10"/>
      <x:c r="I307" s="10"/>
      <x:c r="J307" s="10"/>
      <x:c r="K307" s="10"/>
      <x:c r="L307" s="10"/>
      <x:c r="M307" s="5" t="str">
        <x:f>IF(A307="","",IF(COUNTIFS($A$6:$A$505,A307)&lt;&gt;1,"[Duplicate ID]",IF(AND('Start'!$D$6&lt;&gt;"No",H307&lt;&gt;"Deceased"),"Private person",IF(TRIM(B307&amp;" "&amp;C307)="","[Name unknown]",TRIM(B307&amp;" "&amp;C307)))))</x:f>
      </x:c>
      <x:c r="N307" s="5" t="str">
        <x:f>IF(A307="","",IF(AND('Start'!$D$6&lt;&gt;"No",H307&lt;&gt;"Deceased"),"",IF(D307="","", "b. "&amp;D307)&amp;IF(F307="","","  d. "&amp;F307)))</x:f>
      </x:c>
      <x:c r="O307" s="5" t="str">
        <x:f>IF(A307="","",IF(COUNTIFS($A$6:$A$505,A307)&lt;&gt;1,"Duplicate person ID",IF(I307="","",IF(COUNTIFS('Families'!$A$6:$A$305,I307)&lt;&gt;1,"Check chosen family",IF(COUNTIFS('Parent links'!$A$6:$A$755,A307,'Parent links'!$B$6:$B$755,I307,'Parent links'!$C$6:$C$755,J307)&lt;&gt;1,"Check chosen parent link","")))))</x:f>
      </x:c>
    </x:row>
    <x:row r="308" ht="25" customHeight="1">
      <x:c r="A308" s="10"/>
      <x:c r="B308" s="10"/>
      <x:c r="C308" s="10"/>
      <x:c r="D308" s="11"/>
      <x:c r="E308" s="11"/>
      <x:c r="F308" s="11"/>
      <x:c r="G308" s="11"/>
      <x:c r="H308" s="10"/>
      <x:c r="I308" s="10"/>
      <x:c r="J308" s="10"/>
      <x:c r="K308" s="10"/>
      <x:c r="L308" s="10"/>
      <x:c r="M308" s="5" t="str">
        <x:f>IF(A308="","",IF(COUNTIFS($A$6:$A$505,A308)&lt;&gt;1,"[Duplicate ID]",IF(AND('Start'!$D$6&lt;&gt;"No",H308&lt;&gt;"Deceased"),"Private person",IF(TRIM(B308&amp;" "&amp;C308)="","[Name unknown]",TRIM(B308&amp;" "&amp;C308)))))</x:f>
      </x:c>
      <x:c r="N308" s="5" t="str">
        <x:f>IF(A308="","",IF(AND('Start'!$D$6&lt;&gt;"No",H308&lt;&gt;"Deceased"),"",IF(D308="","", "b. "&amp;D308)&amp;IF(F308="","","  d. "&amp;F308)))</x:f>
      </x:c>
      <x:c r="O308" s="5" t="str">
        <x:f>IF(A308="","",IF(COUNTIFS($A$6:$A$505,A308)&lt;&gt;1,"Duplicate person ID",IF(I308="","",IF(COUNTIFS('Families'!$A$6:$A$305,I308)&lt;&gt;1,"Check chosen family",IF(COUNTIFS('Parent links'!$A$6:$A$755,A308,'Parent links'!$B$6:$B$755,I308,'Parent links'!$C$6:$C$755,J308)&lt;&gt;1,"Check chosen parent link","")))))</x:f>
      </x:c>
    </x:row>
    <x:row r="309" ht="25" customHeight="1">
      <x:c r="A309" s="10"/>
      <x:c r="B309" s="10"/>
      <x:c r="C309" s="10"/>
      <x:c r="D309" s="11"/>
      <x:c r="E309" s="11"/>
      <x:c r="F309" s="11"/>
      <x:c r="G309" s="11"/>
      <x:c r="H309" s="10"/>
      <x:c r="I309" s="10"/>
      <x:c r="J309" s="10"/>
      <x:c r="K309" s="10"/>
      <x:c r="L309" s="10"/>
      <x:c r="M309" s="5" t="str">
        <x:f>IF(A309="","",IF(COUNTIFS($A$6:$A$505,A309)&lt;&gt;1,"[Duplicate ID]",IF(AND('Start'!$D$6&lt;&gt;"No",H309&lt;&gt;"Deceased"),"Private person",IF(TRIM(B309&amp;" "&amp;C309)="","[Name unknown]",TRIM(B309&amp;" "&amp;C309)))))</x:f>
      </x:c>
      <x:c r="N309" s="5" t="str">
        <x:f>IF(A309="","",IF(AND('Start'!$D$6&lt;&gt;"No",H309&lt;&gt;"Deceased"),"",IF(D309="","", "b. "&amp;D309)&amp;IF(F309="","","  d. "&amp;F309)))</x:f>
      </x:c>
      <x:c r="O309" s="5" t="str">
        <x:f>IF(A309="","",IF(COUNTIFS($A$6:$A$505,A309)&lt;&gt;1,"Duplicate person ID",IF(I309="","",IF(COUNTIFS('Families'!$A$6:$A$305,I309)&lt;&gt;1,"Check chosen family",IF(COUNTIFS('Parent links'!$A$6:$A$755,A309,'Parent links'!$B$6:$B$755,I309,'Parent links'!$C$6:$C$755,J309)&lt;&gt;1,"Check chosen parent link","")))))</x:f>
      </x:c>
    </x:row>
    <x:row r="310" ht="25" customHeight="1">
      <x:c r="A310" s="10"/>
      <x:c r="B310" s="10"/>
      <x:c r="C310" s="10"/>
      <x:c r="D310" s="11"/>
      <x:c r="E310" s="11"/>
      <x:c r="F310" s="11"/>
      <x:c r="G310" s="11"/>
      <x:c r="H310" s="10"/>
      <x:c r="I310" s="10"/>
      <x:c r="J310" s="10"/>
      <x:c r="K310" s="10"/>
      <x:c r="L310" s="10"/>
      <x:c r="M310" s="5" t="str">
        <x:f>IF(A310="","",IF(COUNTIFS($A$6:$A$505,A310)&lt;&gt;1,"[Duplicate ID]",IF(AND('Start'!$D$6&lt;&gt;"No",H310&lt;&gt;"Deceased"),"Private person",IF(TRIM(B310&amp;" "&amp;C310)="","[Name unknown]",TRIM(B310&amp;" "&amp;C310)))))</x:f>
      </x:c>
      <x:c r="N310" s="5" t="str">
        <x:f>IF(A310="","",IF(AND('Start'!$D$6&lt;&gt;"No",H310&lt;&gt;"Deceased"),"",IF(D310="","", "b. "&amp;D310)&amp;IF(F310="","","  d. "&amp;F310)))</x:f>
      </x:c>
      <x:c r="O310" s="5" t="str">
        <x:f>IF(A310="","",IF(COUNTIFS($A$6:$A$505,A310)&lt;&gt;1,"Duplicate person ID",IF(I310="","",IF(COUNTIFS('Families'!$A$6:$A$305,I310)&lt;&gt;1,"Check chosen family",IF(COUNTIFS('Parent links'!$A$6:$A$755,A310,'Parent links'!$B$6:$B$755,I310,'Parent links'!$C$6:$C$755,J310)&lt;&gt;1,"Check chosen parent link","")))))</x:f>
      </x:c>
    </x:row>
    <x:row r="311" ht="25" customHeight="1">
      <x:c r="A311" s="10"/>
      <x:c r="B311" s="10"/>
      <x:c r="C311" s="10"/>
      <x:c r="D311" s="11"/>
      <x:c r="E311" s="11"/>
      <x:c r="F311" s="11"/>
      <x:c r="G311" s="11"/>
      <x:c r="H311" s="10"/>
      <x:c r="I311" s="10"/>
      <x:c r="J311" s="10"/>
      <x:c r="K311" s="10"/>
      <x:c r="L311" s="10"/>
      <x:c r="M311" s="5" t="str">
        <x:f>IF(A311="","",IF(COUNTIFS($A$6:$A$505,A311)&lt;&gt;1,"[Duplicate ID]",IF(AND('Start'!$D$6&lt;&gt;"No",H311&lt;&gt;"Deceased"),"Private person",IF(TRIM(B311&amp;" "&amp;C311)="","[Name unknown]",TRIM(B311&amp;" "&amp;C311)))))</x:f>
      </x:c>
      <x:c r="N311" s="5" t="str">
        <x:f>IF(A311="","",IF(AND('Start'!$D$6&lt;&gt;"No",H311&lt;&gt;"Deceased"),"",IF(D311="","", "b. "&amp;D311)&amp;IF(F311="","","  d. "&amp;F311)))</x:f>
      </x:c>
      <x:c r="O311" s="5" t="str">
        <x:f>IF(A311="","",IF(COUNTIFS($A$6:$A$505,A311)&lt;&gt;1,"Duplicate person ID",IF(I311="","",IF(COUNTIFS('Families'!$A$6:$A$305,I311)&lt;&gt;1,"Check chosen family",IF(COUNTIFS('Parent links'!$A$6:$A$755,A311,'Parent links'!$B$6:$B$755,I311,'Parent links'!$C$6:$C$755,J311)&lt;&gt;1,"Check chosen parent link","")))))</x:f>
      </x:c>
    </x:row>
    <x:row r="312" ht="25" customHeight="1">
      <x:c r="A312" s="10"/>
      <x:c r="B312" s="10"/>
      <x:c r="C312" s="10"/>
      <x:c r="D312" s="11"/>
      <x:c r="E312" s="11"/>
      <x:c r="F312" s="11"/>
      <x:c r="G312" s="11"/>
      <x:c r="H312" s="10"/>
      <x:c r="I312" s="10"/>
      <x:c r="J312" s="10"/>
      <x:c r="K312" s="10"/>
      <x:c r="L312" s="10"/>
      <x:c r="M312" s="5" t="str">
        <x:f>IF(A312="","",IF(COUNTIFS($A$6:$A$505,A312)&lt;&gt;1,"[Duplicate ID]",IF(AND('Start'!$D$6&lt;&gt;"No",H312&lt;&gt;"Deceased"),"Private person",IF(TRIM(B312&amp;" "&amp;C312)="","[Name unknown]",TRIM(B312&amp;" "&amp;C312)))))</x:f>
      </x:c>
      <x:c r="N312" s="5" t="str">
        <x:f>IF(A312="","",IF(AND('Start'!$D$6&lt;&gt;"No",H312&lt;&gt;"Deceased"),"",IF(D312="","", "b. "&amp;D312)&amp;IF(F312="","","  d. "&amp;F312)))</x:f>
      </x:c>
      <x:c r="O312" s="5" t="str">
        <x:f>IF(A312="","",IF(COUNTIFS($A$6:$A$505,A312)&lt;&gt;1,"Duplicate person ID",IF(I312="","",IF(COUNTIFS('Families'!$A$6:$A$305,I312)&lt;&gt;1,"Check chosen family",IF(COUNTIFS('Parent links'!$A$6:$A$755,A312,'Parent links'!$B$6:$B$755,I312,'Parent links'!$C$6:$C$755,J312)&lt;&gt;1,"Check chosen parent link","")))))</x:f>
      </x:c>
    </x:row>
    <x:row r="313" ht="25" customHeight="1">
      <x:c r="A313" s="10"/>
      <x:c r="B313" s="10"/>
      <x:c r="C313" s="10"/>
      <x:c r="D313" s="11"/>
      <x:c r="E313" s="11"/>
      <x:c r="F313" s="11"/>
      <x:c r="G313" s="11"/>
      <x:c r="H313" s="10"/>
      <x:c r="I313" s="10"/>
      <x:c r="J313" s="10"/>
      <x:c r="K313" s="10"/>
      <x:c r="L313" s="10"/>
      <x:c r="M313" s="5" t="str">
        <x:f>IF(A313="","",IF(COUNTIFS($A$6:$A$505,A313)&lt;&gt;1,"[Duplicate ID]",IF(AND('Start'!$D$6&lt;&gt;"No",H313&lt;&gt;"Deceased"),"Private person",IF(TRIM(B313&amp;" "&amp;C313)="","[Name unknown]",TRIM(B313&amp;" "&amp;C313)))))</x:f>
      </x:c>
      <x:c r="N313" s="5" t="str">
        <x:f>IF(A313="","",IF(AND('Start'!$D$6&lt;&gt;"No",H313&lt;&gt;"Deceased"),"",IF(D313="","", "b. "&amp;D313)&amp;IF(F313="","","  d. "&amp;F313)))</x:f>
      </x:c>
      <x:c r="O313" s="5" t="str">
        <x:f>IF(A313="","",IF(COUNTIFS($A$6:$A$505,A313)&lt;&gt;1,"Duplicate person ID",IF(I313="","",IF(COUNTIFS('Families'!$A$6:$A$305,I313)&lt;&gt;1,"Check chosen family",IF(COUNTIFS('Parent links'!$A$6:$A$755,A313,'Parent links'!$B$6:$B$755,I313,'Parent links'!$C$6:$C$755,J313)&lt;&gt;1,"Check chosen parent link","")))))</x:f>
      </x:c>
    </x:row>
    <x:row r="314" ht="25" customHeight="1">
      <x:c r="A314" s="10"/>
      <x:c r="B314" s="10"/>
      <x:c r="C314" s="10"/>
      <x:c r="D314" s="11"/>
      <x:c r="E314" s="11"/>
      <x:c r="F314" s="11"/>
      <x:c r="G314" s="11"/>
      <x:c r="H314" s="10"/>
      <x:c r="I314" s="10"/>
      <x:c r="J314" s="10"/>
      <x:c r="K314" s="10"/>
      <x:c r="L314" s="10"/>
      <x:c r="M314" s="5" t="str">
        <x:f>IF(A314="","",IF(COUNTIFS($A$6:$A$505,A314)&lt;&gt;1,"[Duplicate ID]",IF(AND('Start'!$D$6&lt;&gt;"No",H314&lt;&gt;"Deceased"),"Private person",IF(TRIM(B314&amp;" "&amp;C314)="","[Name unknown]",TRIM(B314&amp;" "&amp;C314)))))</x:f>
      </x:c>
      <x:c r="N314" s="5" t="str">
        <x:f>IF(A314="","",IF(AND('Start'!$D$6&lt;&gt;"No",H314&lt;&gt;"Deceased"),"",IF(D314="","", "b. "&amp;D314)&amp;IF(F314="","","  d. "&amp;F314)))</x:f>
      </x:c>
      <x:c r="O314" s="5" t="str">
        <x:f>IF(A314="","",IF(COUNTIFS($A$6:$A$505,A314)&lt;&gt;1,"Duplicate person ID",IF(I314="","",IF(COUNTIFS('Families'!$A$6:$A$305,I314)&lt;&gt;1,"Check chosen family",IF(COUNTIFS('Parent links'!$A$6:$A$755,A314,'Parent links'!$B$6:$B$755,I314,'Parent links'!$C$6:$C$755,J314)&lt;&gt;1,"Check chosen parent link","")))))</x:f>
      </x:c>
    </x:row>
    <x:row r="315" ht="25" customHeight="1">
      <x:c r="A315" s="10"/>
      <x:c r="B315" s="10"/>
      <x:c r="C315" s="10"/>
      <x:c r="D315" s="11"/>
      <x:c r="E315" s="11"/>
      <x:c r="F315" s="11"/>
      <x:c r="G315" s="11"/>
      <x:c r="H315" s="10"/>
      <x:c r="I315" s="10"/>
      <x:c r="J315" s="10"/>
      <x:c r="K315" s="10"/>
      <x:c r="L315" s="10"/>
      <x:c r="M315" s="5" t="str">
        <x:f>IF(A315="","",IF(COUNTIFS($A$6:$A$505,A315)&lt;&gt;1,"[Duplicate ID]",IF(AND('Start'!$D$6&lt;&gt;"No",H315&lt;&gt;"Deceased"),"Private person",IF(TRIM(B315&amp;" "&amp;C315)="","[Name unknown]",TRIM(B315&amp;" "&amp;C315)))))</x:f>
      </x:c>
      <x:c r="N315" s="5" t="str">
        <x:f>IF(A315="","",IF(AND('Start'!$D$6&lt;&gt;"No",H315&lt;&gt;"Deceased"),"",IF(D315="","", "b. "&amp;D315)&amp;IF(F315="","","  d. "&amp;F315)))</x:f>
      </x:c>
      <x:c r="O315" s="5" t="str">
        <x:f>IF(A315="","",IF(COUNTIFS($A$6:$A$505,A315)&lt;&gt;1,"Duplicate person ID",IF(I315="","",IF(COUNTIFS('Families'!$A$6:$A$305,I315)&lt;&gt;1,"Check chosen family",IF(COUNTIFS('Parent links'!$A$6:$A$755,A315,'Parent links'!$B$6:$B$755,I315,'Parent links'!$C$6:$C$755,J315)&lt;&gt;1,"Check chosen parent link","")))))</x:f>
      </x:c>
    </x:row>
    <x:row r="316" ht="25" customHeight="1">
      <x:c r="A316" s="10"/>
      <x:c r="B316" s="10"/>
      <x:c r="C316" s="10"/>
      <x:c r="D316" s="11"/>
      <x:c r="E316" s="11"/>
      <x:c r="F316" s="11"/>
      <x:c r="G316" s="11"/>
      <x:c r="H316" s="10"/>
      <x:c r="I316" s="10"/>
      <x:c r="J316" s="10"/>
      <x:c r="K316" s="10"/>
      <x:c r="L316" s="10"/>
      <x:c r="M316" s="5" t="str">
        <x:f>IF(A316="","",IF(COUNTIFS($A$6:$A$505,A316)&lt;&gt;1,"[Duplicate ID]",IF(AND('Start'!$D$6&lt;&gt;"No",H316&lt;&gt;"Deceased"),"Private person",IF(TRIM(B316&amp;" "&amp;C316)="","[Name unknown]",TRIM(B316&amp;" "&amp;C316)))))</x:f>
      </x:c>
      <x:c r="N316" s="5" t="str">
        <x:f>IF(A316="","",IF(AND('Start'!$D$6&lt;&gt;"No",H316&lt;&gt;"Deceased"),"",IF(D316="","", "b. "&amp;D316)&amp;IF(F316="","","  d. "&amp;F316)))</x:f>
      </x:c>
      <x:c r="O316" s="5" t="str">
        <x:f>IF(A316="","",IF(COUNTIFS($A$6:$A$505,A316)&lt;&gt;1,"Duplicate person ID",IF(I316="","",IF(COUNTIFS('Families'!$A$6:$A$305,I316)&lt;&gt;1,"Check chosen family",IF(COUNTIFS('Parent links'!$A$6:$A$755,A316,'Parent links'!$B$6:$B$755,I316,'Parent links'!$C$6:$C$755,J316)&lt;&gt;1,"Check chosen parent link","")))))</x:f>
      </x:c>
    </x:row>
    <x:row r="317" ht="25" customHeight="1">
      <x:c r="A317" s="10"/>
      <x:c r="B317" s="10"/>
      <x:c r="C317" s="10"/>
      <x:c r="D317" s="11"/>
      <x:c r="E317" s="11"/>
      <x:c r="F317" s="11"/>
      <x:c r="G317" s="11"/>
      <x:c r="H317" s="10"/>
      <x:c r="I317" s="10"/>
      <x:c r="J317" s="10"/>
      <x:c r="K317" s="10"/>
      <x:c r="L317" s="10"/>
      <x:c r="M317" s="5" t="str">
        <x:f>IF(A317="","",IF(COUNTIFS($A$6:$A$505,A317)&lt;&gt;1,"[Duplicate ID]",IF(AND('Start'!$D$6&lt;&gt;"No",H317&lt;&gt;"Deceased"),"Private person",IF(TRIM(B317&amp;" "&amp;C317)="","[Name unknown]",TRIM(B317&amp;" "&amp;C317)))))</x:f>
      </x:c>
      <x:c r="N317" s="5" t="str">
        <x:f>IF(A317="","",IF(AND('Start'!$D$6&lt;&gt;"No",H317&lt;&gt;"Deceased"),"",IF(D317="","", "b. "&amp;D317)&amp;IF(F317="","","  d. "&amp;F317)))</x:f>
      </x:c>
      <x:c r="O317" s="5" t="str">
        <x:f>IF(A317="","",IF(COUNTIFS($A$6:$A$505,A317)&lt;&gt;1,"Duplicate person ID",IF(I317="","",IF(COUNTIFS('Families'!$A$6:$A$305,I317)&lt;&gt;1,"Check chosen family",IF(COUNTIFS('Parent links'!$A$6:$A$755,A317,'Parent links'!$B$6:$B$755,I317,'Parent links'!$C$6:$C$755,J317)&lt;&gt;1,"Check chosen parent link","")))))</x:f>
      </x:c>
    </x:row>
    <x:row r="318" ht="25" customHeight="1">
      <x:c r="A318" s="10"/>
      <x:c r="B318" s="10"/>
      <x:c r="C318" s="10"/>
      <x:c r="D318" s="11"/>
      <x:c r="E318" s="11"/>
      <x:c r="F318" s="11"/>
      <x:c r="G318" s="11"/>
      <x:c r="H318" s="10"/>
      <x:c r="I318" s="10"/>
      <x:c r="J318" s="10"/>
      <x:c r="K318" s="10"/>
      <x:c r="L318" s="10"/>
      <x:c r="M318" s="5" t="str">
        <x:f>IF(A318="","",IF(COUNTIFS($A$6:$A$505,A318)&lt;&gt;1,"[Duplicate ID]",IF(AND('Start'!$D$6&lt;&gt;"No",H318&lt;&gt;"Deceased"),"Private person",IF(TRIM(B318&amp;" "&amp;C318)="","[Name unknown]",TRIM(B318&amp;" "&amp;C318)))))</x:f>
      </x:c>
      <x:c r="N318" s="5" t="str">
        <x:f>IF(A318="","",IF(AND('Start'!$D$6&lt;&gt;"No",H318&lt;&gt;"Deceased"),"",IF(D318="","", "b. "&amp;D318)&amp;IF(F318="","","  d. "&amp;F318)))</x:f>
      </x:c>
      <x:c r="O318" s="5" t="str">
        <x:f>IF(A318="","",IF(COUNTIFS($A$6:$A$505,A318)&lt;&gt;1,"Duplicate person ID",IF(I318="","",IF(COUNTIFS('Families'!$A$6:$A$305,I318)&lt;&gt;1,"Check chosen family",IF(COUNTIFS('Parent links'!$A$6:$A$755,A318,'Parent links'!$B$6:$B$755,I318,'Parent links'!$C$6:$C$755,J318)&lt;&gt;1,"Check chosen parent link","")))))</x:f>
      </x:c>
    </x:row>
    <x:row r="319" ht="25" customHeight="1">
      <x:c r="A319" s="10"/>
      <x:c r="B319" s="10"/>
      <x:c r="C319" s="10"/>
      <x:c r="D319" s="11"/>
      <x:c r="E319" s="11"/>
      <x:c r="F319" s="11"/>
      <x:c r="G319" s="11"/>
      <x:c r="H319" s="10"/>
      <x:c r="I319" s="10"/>
      <x:c r="J319" s="10"/>
      <x:c r="K319" s="10"/>
      <x:c r="L319" s="10"/>
      <x:c r="M319" s="5" t="str">
        <x:f>IF(A319="","",IF(COUNTIFS($A$6:$A$505,A319)&lt;&gt;1,"[Duplicate ID]",IF(AND('Start'!$D$6&lt;&gt;"No",H319&lt;&gt;"Deceased"),"Private person",IF(TRIM(B319&amp;" "&amp;C319)="","[Name unknown]",TRIM(B319&amp;" "&amp;C319)))))</x:f>
      </x:c>
      <x:c r="N319" s="5" t="str">
        <x:f>IF(A319="","",IF(AND('Start'!$D$6&lt;&gt;"No",H319&lt;&gt;"Deceased"),"",IF(D319="","", "b. "&amp;D319)&amp;IF(F319="","","  d. "&amp;F319)))</x:f>
      </x:c>
      <x:c r="O319" s="5" t="str">
        <x:f>IF(A319="","",IF(COUNTIFS($A$6:$A$505,A319)&lt;&gt;1,"Duplicate person ID",IF(I319="","",IF(COUNTIFS('Families'!$A$6:$A$305,I319)&lt;&gt;1,"Check chosen family",IF(COUNTIFS('Parent links'!$A$6:$A$755,A319,'Parent links'!$B$6:$B$755,I319,'Parent links'!$C$6:$C$755,J319)&lt;&gt;1,"Check chosen parent link","")))))</x:f>
      </x:c>
    </x:row>
    <x:row r="320" ht="25" customHeight="1">
      <x:c r="A320" s="10"/>
      <x:c r="B320" s="10"/>
      <x:c r="C320" s="10"/>
      <x:c r="D320" s="11"/>
      <x:c r="E320" s="11"/>
      <x:c r="F320" s="11"/>
      <x:c r="G320" s="11"/>
      <x:c r="H320" s="10"/>
      <x:c r="I320" s="10"/>
      <x:c r="J320" s="10"/>
      <x:c r="K320" s="10"/>
      <x:c r="L320" s="10"/>
      <x:c r="M320" s="5" t="str">
        <x:f>IF(A320="","",IF(COUNTIFS($A$6:$A$505,A320)&lt;&gt;1,"[Duplicate ID]",IF(AND('Start'!$D$6&lt;&gt;"No",H320&lt;&gt;"Deceased"),"Private person",IF(TRIM(B320&amp;" "&amp;C320)="","[Name unknown]",TRIM(B320&amp;" "&amp;C320)))))</x:f>
      </x:c>
      <x:c r="N320" s="5" t="str">
        <x:f>IF(A320="","",IF(AND('Start'!$D$6&lt;&gt;"No",H320&lt;&gt;"Deceased"),"",IF(D320="","", "b. "&amp;D320)&amp;IF(F320="","","  d. "&amp;F320)))</x:f>
      </x:c>
      <x:c r="O320" s="5" t="str">
        <x:f>IF(A320="","",IF(COUNTIFS($A$6:$A$505,A320)&lt;&gt;1,"Duplicate person ID",IF(I320="","",IF(COUNTIFS('Families'!$A$6:$A$305,I320)&lt;&gt;1,"Check chosen family",IF(COUNTIFS('Parent links'!$A$6:$A$755,A320,'Parent links'!$B$6:$B$755,I320,'Parent links'!$C$6:$C$755,J320)&lt;&gt;1,"Check chosen parent link","")))))</x:f>
      </x:c>
    </x:row>
    <x:row r="321" ht="25" customHeight="1">
      <x:c r="A321" s="10"/>
      <x:c r="B321" s="10"/>
      <x:c r="C321" s="10"/>
      <x:c r="D321" s="11"/>
      <x:c r="E321" s="11"/>
      <x:c r="F321" s="11"/>
      <x:c r="G321" s="11"/>
      <x:c r="H321" s="10"/>
      <x:c r="I321" s="10"/>
      <x:c r="J321" s="10"/>
      <x:c r="K321" s="10"/>
      <x:c r="L321" s="10"/>
      <x:c r="M321" s="5" t="str">
        <x:f>IF(A321="","",IF(COUNTIFS($A$6:$A$505,A321)&lt;&gt;1,"[Duplicate ID]",IF(AND('Start'!$D$6&lt;&gt;"No",H321&lt;&gt;"Deceased"),"Private person",IF(TRIM(B321&amp;" "&amp;C321)="","[Name unknown]",TRIM(B321&amp;" "&amp;C321)))))</x:f>
      </x:c>
      <x:c r="N321" s="5" t="str">
        <x:f>IF(A321="","",IF(AND('Start'!$D$6&lt;&gt;"No",H321&lt;&gt;"Deceased"),"",IF(D321="","", "b. "&amp;D321)&amp;IF(F321="","","  d. "&amp;F321)))</x:f>
      </x:c>
      <x:c r="O321" s="5" t="str">
        <x:f>IF(A321="","",IF(COUNTIFS($A$6:$A$505,A321)&lt;&gt;1,"Duplicate person ID",IF(I321="","",IF(COUNTIFS('Families'!$A$6:$A$305,I321)&lt;&gt;1,"Check chosen family",IF(COUNTIFS('Parent links'!$A$6:$A$755,A321,'Parent links'!$B$6:$B$755,I321,'Parent links'!$C$6:$C$755,J321)&lt;&gt;1,"Check chosen parent link","")))))</x:f>
      </x:c>
    </x:row>
    <x:row r="322" ht="25" customHeight="1">
      <x:c r="A322" s="10"/>
      <x:c r="B322" s="10"/>
      <x:c r="C322" s="10"/>
      <x:c r="D322" s="11"/>
      <x:c r="E322" s="11"/>
      <x:c r="F322" s="11"/>
      <x:c r="G322" s="11"/>
      <x:c r="H322" s="10"/>
      <x:c r="I322" s="10"/>
      <x:c r="J322" s="10"/>
      <x:c r="K322" s="10"/>
      <x:c r="L322" s="10"/>
      <x:c r="M322" s="5" t="str">
        <x:f>IF(A322="","",IF(COUNTIFS($A$6:$A$505,A322)&lt;&gt;1,"[Duplicate ID]",IF(AND('Start'!$D$6&lt;&gt;"No",H322&lt;&gt;"Deceased"),"Private person",IF(TRIM(B322&amp;" "&amp;C322)="","[Name unknown]",TRIM(B322&amp;" "&amp;C322)))))</x:f>
      </x:c>
      <x:c r="N322" s="5" t="str">
        <x:f>IF(A322="","",IF(AND('Start'!$D$6&lt;&gt;"No",H322&lt;&gt;"Deceased"),"",IF(D322="","", "b. "&amp;D322)&amp;IF(F322="","","  d. "&amp;F322)))</x:f>
      </x:c>
      <x:c r="O322" s="5" t="str">
        <x:f>IF(A322="","",IF(COUNTIFS($A$6:$A$505,A322)&lt;&gt;1,"Duplicate person ID",IF(I322="","",IF(COUNTIFS('Families'!$A$6:$A$305,I322)&lt;&gt;1,"Check chosen family",IF(COUNTIFS('Parent links'!$A$6:$A$755,A322,'Parent links'!$B$6:$B$755,I322,'Parent links'!$C$6:$C$755,J322)&lt;&gt;1,"Check chosen parent link","")))))</x:f>
      </x:c>
    </x:row>
    <x:row r="323" ht="25" customHeight="1">
      <x:c r="A323" s="10"/>
      <x:c r="B323" s="10"/>
      <x:c r="C323" s="10"/>
      <x:c r="D323" s="11"/>
      <x:c r="E323" s="11"/>
      <x:c r="F323" s="11"/>
      <x:c r="G323" s="11"/>
      <x:c r="H323" s="10"/>
      <x:c r="I323" s="10"/>
      <x:c r="J323" s="10"/>
      <x:c r="K323" s="10"/>
      <x:c r="L323" s="10"/>
      <x:c r="M323" s="5" t="str">
        <x:f>IF(A323="","",IF(COUNTIFS($A$6:$A$505,A323)&lt;&gt;1,"[Duplicate ID]",IF(AND('Start'!$D$6&lt;&gt;"No",H323&lt;&gt;"Deceased"),"Private person",IF(TRIM(B323&amp;" "&amp;C323)="","[Name unknown]",TRIM(B323&amp;" "&amp;C323)))))</x:f>
      </x:c>
      <x:c r="N323" s="5" t="str">
        <x:f>IF(A323="","",IF(AND('Start'!$D$6&lt;&gt;"No",H323&lt;&gt;"Deceased"),"",IF(D323="","", "b. "&amp;D323)&amp;IF(F323="","","  d. "&amp;F323)))</x:f>
      </x:c>
      <x:c r="O323" s="5" t="str">
        <x:f>IF(A323="","",IF(COUNTIFS($A$6:$A$505,A323)&lt;&gt;1,"Duplicate person ID",IF(I323="","",IF(COUNTIFS('Families'!$A$6:$A$305,I323)&lt;&gt;1,"Check chosen family",IF(COUNTIFS('Parent links'!$A$6:$A$755,A323,'Parent links'!$B$6:$B$755,I323,'Parent links'!$C$6:$C$755,J323)&lt;&gt;1,"Check chosen parent link","")))))</x:f>
      </x:c>
    </x:row>
    <x:row r="324" ht="25" customHeight="1">
      <x:c r="A324" s="10"/>
      <x:c r="B324" s="10"/>
      <x:c r="C324" s="10"/>
      <x:c r="D324" s="11"/>
      <x:c r="E324" s="11"/>
      <x:c r="F324" s="11"/>
      <x:c r="G324" s="11"/>
      <x:c r="H324" s="10"/>
      <x:c r="I324" s="10"/>
      <x:c r="J324" s="10"/>
      <x:c r="K324" s="10"/>
      <x:c r="L324" s="10"/>
      <x:c r="M324" s="5" t="str">
        <x:f>IF(A324="","",IF(COUNTIFS($A$6:$A$505,A324)&lt;&gt;1,"[Duplicate ID]",IF(AND('Start'!$D$6&lt;&gt;"No",H324&lt;&gt;"Deceased"),"Private person",IF(TRIM(B324&amp;" "&amp;C324)="","[Name unknown]",TRIM(B324&amp;" "&amp;C324)))))</x:f>
      </x:c>
      <x:c r="N324" s="5" t="str">
        <x:f>IF(A324="","",IF(AND('Start'!$D$6&lt;&gt;"No",H324&lt;&gt;"Deceased"),"",IF(D324="","", "b. "&amp;D324)&amp;IF(F324="","","  d. "&amp;F324)))</x:f>
      </x:c>
      <x:c r="O324" s="5" t="str">
        <x:f>IF(A324="","",IF(COUNTIFS($A$6:$A$505,A324)&lt;&gt;1,"Duplicate person ID",IF(I324="","",IF(COUNTIFS('Families'!$A$6:$A$305,I324)&lt;&gt;1,"Check chosen family",IF(COUNTIFS('Parent links'!$A$6:$A$755,A324,'Parent links'!$B$6:$B$755,I324,'Parent links'!$C$6:$C$755,J324)&lt;&gt;1,"Check chosen parent link","")))))</x:f>
      </x:c>
    </x:row>
    <x:row r="325" ht="25" customHeight="1">
      <x:c r="A325" s="10"/>
      <x:c r="B325" s="10"/>
      <x:c r="C325" s="10"/>
      <x:c r="D325" s="11"/>
      <x:c r="E325" s="11"/>
      <x:c r="F325" s="11"/>
      <x:c r="G325" s="11"/>
      <x:c r="H325" s="10"/>
      <x:c r="I325" s="10"/>
      <x:c r="J325" s="10"/>
      <x:c r="K325" s="10"/>
      <x:c r="L325" s="10"/>
      <x:c r="M325" s="5" t="str">
        <x:f>IF(A325="","",IF(COUNTIFS($A$6:$A$505,A325)&lt;&gt;1,"[Duplicate ID]",IF(AND('Start'!$D$6&lt;&gt;"No",H325&lt;&gt;"Deceased"),"Private person",IF(TRIM(B325&amp;" "&amp;C325)="","[Name unknown]",TRIM(B325&amp;" "&amp;C325)))))</x:f>
      </x:c>
      <x:c r="N325" s="5" t="str">
        <x:f>IF(A325="","",IF(AND('Start'!$D$6&lt;&gt;"No",H325&lt;&gt;"Deceased"),"",IF(D325="","", "b. "&amp;D325)&amp;IF(F325="","","  d. "&amp;F325)))</x:f>
      </x:c>
      <x:c r="O325" s="5" t="str">
        <x:f>IF(A325="","",IF(COUNTIFS($A$6:$A$505,A325)&lt;&gt;1,"Duplicate person ID",IF(I325="","",IF(COUNTIFS('Families'!$A$6:$A$305,I325)&lt;&gt;1,"Check chosen family",IF(COUNTIFS('Parent links'!$A$6:$A$755,A325,'Parent links'!$B$6:$B$755,I325,'Parent links'!$C$6:$C$755,J325)&lt;&gt;1,"Check chosen parent link","")))))</x:f>
      </x:c>
    </x:row>
    <x:row r="326" ht="25" customHeight="1">
      <x:c r="A326" s="10"/>
      <x:c r="B326" s="10"/>
      <x:c r="C326" s="10"/>
      <x:c r="D326" s="11"/>
      <x:c r="E326" s="11"/>
      <x:c r="F326" s="11"/>
      <x:c r="G326" s="11"/>
      <x:c r="H326" s="10"/>
      <x:c r="I326" s="10"/>
      <x:c r="J326" s="10"/>
      <x:c r="K326" s="10"/>
      <x:c r="L326" s="10"/>
      <x:c r="M326" s="5" t="str">
        <x:f>IF(A326="","",IF(COUNTIFS($A$6:$A$505,A326)&lt;&gt;1,"[Duplicate ID]",IF(AND('Start'!$D$6&lt;&gt;"No",H326&lt;&gt;"Deceased"),"Private person",IF(TRIM(B326&amp;" "&amp;C326)="","[Name unknown]",TRIM(B326&amp;" "&amp;C326)))))</x:f>
      </x:c>
      <x:c r="N326" s="5" t="str">
        <x:f>IF(A326="","",IF(AND('Start'!$D$6&lt;&gt;"No",H326&lt;&gt;"Deceased"),"",IF(D326="","", "b. "&amp;D326)&amp;IF(F326="","","  d. "&amp;F326)))</x:f>
      </x:c>
      <x:c r="O326" s="5" t="str">
        <x:f>IF(A326="","",IF(COUNTIFS($A$6:$A$505,A326)&lt;&gt;1,"Duplicate person ID",IF(I326="","",IF(COUNTIFS('Families'!$A$6:$A$305,I326)&lt;&gt;1,"Check chosen family",IF(COUNTIFS('Parent links'!$A$6:$A$755,A326,'Parent links'!$B$6:$B$755,I326,'Parent links'!$C$6:$C$755,J326)&lt;&gt;1,"Check chosen parent link","")))))</x:f>
      </x:c>
    </x:row>
    <x:row r="327" ht="25" customHeight="1">
      <x:c r="A327" s="10"/>
      <x:c r="B327" s="10"/>
      <x:c r="C327" s="10"/>
      <x:c r="D327" s="11"/>
      <x:c r="E327" s="11"/>
      <x:c r="F327" s="11"/>
      <x:c r="G327" s="11"/>
      <x:c r="H327" s="10"/>
      <x:c r="I327" s="10"/>
      <x:c r="J327" s="10"/>
      <x:c r="K327" s="10"/>
      <x:c r="L327" s="10"/>
      <x:c r="M327" s="5" t="str">
        <x:f>IF(A327="","",IF(COUNTIFS($A$6:$A$505,A327)&lt;&gt;1,"[Duplicate ID]",IF(AND('Start'!$D$6&lt;&gt;"No",H327&lt;&gt;"Deceased"),"Private person",IF(TRIM(B327&amp;" "&amp;C327)="","[Name unknown]",TRIM(B327&amp;" "&amp;C327)))))</x:f>
      </x:c>
      <x:c r="N327" s="5" t="str">
        <x:f>IF(A327="","",IF(AND('Start'!$D$6&lt;&gt;"No",H327&lt;&gt;"Deceased"),"",IF(D327="","", "b. "&amp;D327)&amp;IF(F327="","","  d. "&amp;F327)))</x:f>
      </x:c>
      <x:c r="O327" s="5" t="str">
        <x:f>IF(A327="","",IF(COUNTIFS($A$6:$A$505,A327)&lt;&gt;1,"Duplicate person ID",IF(I327="","",IF(COUNTIFS('Families'!$A$6:$A$305,I327)&lt;&gt;1,"Check chosen family",IF(COUNTIFS('Parent links'!$A$6:$A$755,A327,'Parent links'!$B$6:$B$755,I327,'Parent links'!$C$6:$C$755,J327)&lt;&gt;1,"Check chosen parent link","")))))</x:f>
      </x:c>
    </x:row>
    <x:row r="328" ht="25" customHeight="1">
      <x:c r="A328" s="10"/>
      <x:c r="B328" s="10"/>
      <x:c r="C328" s="10"/>
      <x:c r="D328" s="11"/>
      <x:c r="E328" s="11"/>
      <x:c r="F328" s="11"/>
      <x:c r="G328" s="11"/>
      <x:c r="H328" s="10"/>
      <x:c r="I328" s="10"/>
      <x:c r="J328" s="10"/>
      <x:c r="K328" s="10"/>
      <x:c r="L328" s="10"/>
      <x:c r="M328" s="5" t="str">
        <x:f>IF(A328="","",IF(COUNTIFS($A$6:$A$505,A328)&lt;&gt;1,"[Duplicate ID]",IF(AND('Start'!$D$6&lt;&gt;"No",H328&lt;&gt;"Deceased"),"Private person",IF(TRIM(B328&amp;" "&amp;C328)="","[Name unknown]",TRIM(B328&amp;" "&amp;C328)))))</x:f>
      </x:c>
      <x:c r="N328" s="5" t="str">
        <x:f>IF(A328="","",IF(AND('Start'!$D$6&lt;&gt;"No",H328&lt;&gt;"Deceased"),"",IF(D328="","", "b. "&amp;D328)&amp;IF(F328="","","  d. "&amp;F328)))</x:f>
      </x:c>
      <x:c r="O328" s="5" t="str">
        <x:f>IF(A328="","",IF(COUNTIFS($A$6:$A$505,A328)&lt;&gt;1,"Duplicate person ID",IF(I328="","",IF(COUNTIFS('Families'!$A$6:$A$305,I328)&lt;&gt;1,"Check chosen family",IF(COUNTIFS('Parent links'!$A$6:$A$755,A328,'Parent links'!$B$6:$B$755,I328,'Parent links'!$C$6:$C$755,J328)&lt;&gt;1,"Check chosen parent link","")))))</x:f>
      </x:c>
    </x:row>
    <x:row r="329" ht="25" customHeight="1">
      <x:c r="A329" s="10"/>
      <x:c r="B329" s="10"/>
      <x:c r="C329" s="10"/>
      <x:c r="D329" s="11"/>
      <x:c r="E329" s="11"/>
      <x:c r="F329" s="11"/>
      <x:c r="G329" s="11"/>
      <x:c r="H329" s="10"/>
      <x:c r="I329" s="10"/>
      <x:c r="J329" s="10"/>
      <x:c r="K329" s="10"/>
      <x:c r="L329" s="10"/>
      <x:c r="M329" s="5" t="str">
        <x:f>IF(A329="","",IF(COUNTIFS($A$6:$A$505,A329)&lt;&gt;1,"[Duplicate ID]",IF(AND('Start'!$D$6&lt;&gt;"No",H329&lt;&gt;"Deceased"),"Private person",IF(TRIM(B329&amp;" "&amp;C329)="","[Name unknown]",TRIM(B329&amp;" "&amp;C329)))))</x:f>
      </x:c>
      <x:c r="N329" s="5" t="str">
        <x:f>IF(A329="","",IF(AND('Start'!$D$6&lt;&gt;"No",H329&lt;&gt;"Deceased"),"",IF(D329="","", "b. "&amp;D329)&amp;IF(F329="","","  d. "&amp;F329)))</x:f>
      </x:c>
      <x:c r="O329" s="5" t="str">
        <x:f>IF(A329="","",IF(COUNTIFS($A$6:$A$505,A329)&lt;&gt;1,"Duplicate person ID",IF(I329="","",IF(COUNTIFS('Families'!$A$6:$A$305,I329)&lt;&gt;1,"Check chosen family",IF(COUNTIFS('Parent links'!$A$6:$A$755,A329,'Parent links'!$B$6:$B$755,I329,'Parent links'!$C$6:$C$755,J329)&lt;&gt;1,"Check chosen parent link","")))))</x:f>
      </x:c>
    </x:row>
    <x:row r="330" ht="25" customHeight="1">
      <x:c r="A330" s="10"/>
      <x:c r="B330" s="10"/>
      <x:c r="C330" s="10"/>
      <x:c r="D330" s="11"/>
      <x:c r="E330" s="11"/>
      <x:c r="F330" s="11"/>
      <x:c r="G330" s="11"/>
      <x:c r="H330" s="10"/>
      <x:c r="I330" s="10"/>
      <x:c r="J330" s="10"/>
      <x:c r="K330" s="10"/>
      <x:c r="L330" s="10"/>
      <x:c r="M330" s="5" t="str">
        <x:f>IF(A330="","",IF(COUNTIFS($A$6:$A$505,A330)&lt;&gt;1,"[Duplicate ID]",IF(AND('Start'!$D$6&lt;&gt;"No",H330&lt;&gt;"Deceased"),"Private person",IF(TRIM(B330&amp;" "&amp;C330)="","[Name unknown]",TRIM(B330&amp;" "&amp;C330)))))</x:f>
      </x:c>
      <x:c r="N330" s="5" t="str">
        <x:f>IF(A330="","",IF(AND('Start'!$D$6&lt;&gt;"No",H330&lt;&gt;"Deceased"),"",IF(D330="","", "b. "&amp;D330)&amp;IF(F330="","","  d. "&amp;F330)))</x:f>
      </x:c>
      <x:c r="O330" s="5" t="str">
        <x:f>IF(A330="","",IF(COUNTIFS($A$6:$A$505,A330)&lt;&gt;1,"Duplicate person ID",IF(I330="","",IF(COUNTIFS('Families'!$A$6:$A$305,I330)&lt;&gt;1,"Check chosen family",IF(COUNTIFS('Parent links'!$A$6:$A$755,A330,'Parent links'!$B$6:$B$755,I330,'Parent links'!$C$6:$C$755,J330)&lt;&gt;1,"Check chosen parent link","")))))</x:f>
      </x:c>
    </x:row>
    <x:row r="331" ht="25" customHeight="1">
      <x:c r="A331" s="10"/>
      <x:c r="B331" s="10"/>
      <x:c r="C331" s="10"/>
      <x:c r="D331" s="11"/>
      <x:c r="E331" s="11"/>
      <x:c r="F331" s="11"/>
      <x:c r="G331" s="11"/>
      <x:c r="H331" s="10"/>
      <x:c r="I331" s="10"/>
      <x:c r="J331" s="10"/>
      <x:c r="K331" s="10"/>
      <x:c r="L331" s="10"/>
      <x:c r="M331" s="5" t="str">
        <x:f>IF(A331="","",IF(COUNTIFS($A$6:$A$505,A331)&lt;&gt;1,"[Duplicate ID]",IF(AND('Start'!$D$6&lt;&gt;"No",H331&lt;&gt;"Deceased"),"Private person",IF(TRIM(B331&amp;" "&amp;C331)="","[Name unknown]",TRIM(B331&amp;" "&amp;C331)))))</x:f>
      </x:c>
      <x:c r="N331" s="5" t="str">
        <x:f>IF(A331="","",IF(AND('Start'!$D$6&lt;&gt;"No",H331&lt;&gt;"Deceased"),"",IF(D331="","", "b. "&amp;D331)&amp;IF(F331="","","  d. "&amp;F331)))</x:f>
      </x:c>
      <x:c r="O331" s="5" t="str">
        <x:f>IF(A331="","",IF(COUNTIFS($A$6:$A$505,A331)&lt;&gt;1,"Duplicate person ID",IF(I331="","",IF(COUNTIFS('Families'!$A$6:$A$305,I331)&lt;&gt;1,"Check chosen family",IF(COUNTIFS('Parent links'!$A$6:$A$755,A331,'Parent links'!$B$6:$B$755,I331,'Parent links'!$C$6:$C$755,J331)&lt;&gt;1,"Check chosen parent link","")))))</x:f>
      </x:c>
    </x:row>
    <x:row r="332" ht="25" customHeight="1">
      <x:c r="A332" s="10"/>
      <x:c r="B332" s="10"/>
      <x:c r="C332" s="10"/>
      <x:c r="D332" s="11"/>
      <x:c r="E332" s="11"/>
      <x:c r="F332" s="11"/>
      <x:c r="G332" s="11"/>
      <x:c r="H332" s="10"/>
      <x:c r="I332" s="10"/>
      <x:c r="J332" s="10"/>
      <x:c r="K332" s="10"/>
      <x:c r="L332" s="10"/>
      <x:c r="M332" s="5" t="str">
        <x:f>IF(A332="","",IF(COUNTIFS($A$6:$A$505,A332)&lt;&gt;1,"[Duplicate ID]",IF(AND('Start'!$D$6&lt;&gt;"No",H332&lt;&gt;"Deceased"),"Private person",IF(TRIM(B332&amp;" "&amp;C332)="","[Name unknown]",TRIM(B332&amp;" "&amp;C332)))))</x:f>
      </x:c>
      <x:c r="N332" s="5" t="str">
        <x:f>IF(A332="","",IF(AND('Start'!$D$6&lt;&gt;"No",H332&lt;&gt;"Deceased"),"",IF(D332="","", "b. "&amp;D332)&amp;IF(F332="","","  d. "&amp;F332)))</x:f>
      </x:c>
      <x:c r="O332" s="5" t="str">
        <x:f>IF(A332="","",IF(COUNTIFS($A$6:$A$505,A332)&lt;&gt;1,"Duplicate person ID",IF(I332="","",IF(COUNTIFS('Families'!$A$6:$A$305,I332)&lt;&gt;1,"Check chosen family",IF(COUNTIFS('Parent links'!$A$6:$A$755,A332,'Parent links'!$B$6:$B$755,I332,'Parent links'!$C$6:$C$755,J332)&lt;&gt;1,"Check chosen parent link","")))))</x:f>
      </x:c>
    </x:row>
    <x:row r="333" ht="25" customHeight="1">
      <x:c r="A333" s="10"/>
      <x:c r="B333" s="10"/>
      <x:c r="C333" s="10"/>
      <x:c r="D333" s="11"/>
      <x:c r="E333" s="11"/>
      <x:c r="F333" s="11"/>
      <x:c r="G333" s="11"/>
      <x:c r="H333" s="10"/>
      <x:c r="I333" s="10"/>
      <x:c r="J333" s="10"/>
      <x:c r="K333" s="10"/>
      <x:c r="L333" s="10"/>
      <x:c r="M333" s="5" t="str">
        <x:f>IF(A333="","",IF(COUNTIFS($A$6:$A$505,A333)&lt;&gt;1,"[Duplicate ID]",IF(AND('Start'!$D$6&lt;&gt;"No",H333&lt;&gt;"Deceased"),"Private person",IF(TRIM(B333&amp;" "&amp;C333)="","[Name unknown]",TRIM(B333&amp;" "&amp;C333)))))</x:f>
      </x:c>
      <x:c r="N333" s="5" t="str">
        <x:f>IF(A333="","",IF(AND('Start'!$D$6&lt;&gt;"No",H333&lt;&gt;"Deceased"),"",IF(D333="","", "b. "&amp;D333)&amp;IF(F333="","","  d. "&amp;F333)))</x:f>
      </x:c>
      <x:c r="O333" s="5" t="str">
        <x:f>IF(A333="","",IF(COUNTIFS($A$6:$A$505,A333)&lt;&gt;1,"Duplicate person ID",IF(I333="","",IF(COUNTIFS('Families'!$A$6:$A$305,I333)&lt;&gt;1,"Check chosen family",IF(COUNTIFS('Parent links'!$A$6:$A$755,A333,'Parent links'!$B$6:$B$755,I333,'Parent links'!$C$6:$C$755,J333)&lt;&gt;1,"Check chosen parent link","")))))</x:f>
      </x:c>
    </x:row>
    <x:row r="334" ht="25" customHeight="1">
      <x:c r="A334" s="10"/>
      <x:c r="B334" s="10"/>
      <x:c r="C334" s="10"/>
      <x:c r="D334" s="11"/>
      <x:c r="E334" s="11"/>
      <x:c r="F334" s="11"/>
      <x:c r="G334" s="11"/>
      <x:c r="H334" s="10"/>
      <x:c r="I334" s="10"/>
      <x:c r="J334" s="10"/>
      <x:c r="K334" s="10"/>
      <x:c r="L334" s="10"/>
      <x:c r="M334" s="5" t="str">
        <x:f>IF(A334="","",IF(COUNTIFS($A$6:$A$505,A334)&lt;&gt;1,"[Duplicate ID]",IF(AND('Start'!$D$6&lt;&gt;"No",H334&lt;&gt;"Deceased"),"Private person",IF(TRIM(B334&amp;" "&amp;C334)="","[Name unknown]",TRIM(B334&amp;" "&amp;C334)))))</x:f>
      </x:c>
      <x:c r="N334" s="5" t="str">
        <x:f>IF(A334="","",IF(AND('Start'!$D$6&lt;&gt;"No",H334&lt;&gt;"Deceased"),"",IF(D334="","", "b. "&amp;D334)&amp;IF(F334="","","  d. "&amp;F334)))</x:f>
      </x:c>
      <x:c r="O334" s="5" t="str">
        <x:f>IF(A334="","",IF(COUNTIFS($A$6:$A$505,A334)&lt;&gt;1,"Duplicate person ID",IF(I334="","",IF(COUNTIFS('Families'!$A$6:$A$305,I334)&lt;&gt;1,"Check chosen family",IF(COUNTIFS('Parent links'!$A$6:$A$755,A334,'Parent links'!$B$6:$B$755,I334,'Parent links'!$C$6:$C$755,J334)&lt;&gt;1,"Check chosen parent link","")))))</x:f>
      </x:c>
    </x:row>
    <x:row r="335" ht="25" customHeight="1">
      <x:c r="A335" s="10"/>
      <x:c r="B335" s="10"/>
      <x:c r="C335" s="10"/>
      <x:c r="D335" s="11"/>
      <x:c r="E335" s="11"/>
      <x:c r="F335" s="11"/>
      <x:c r="G335" s="11"/>
      <x:c r="H335" s="10"/>
      <x:c r="I335" s="10"/>
      <x:c r="J335" s="10"/>
      <x:c r="K335" s="10"/>
      <x:c r="L335" s="10"/>
      <x:c r="M335" s="5" t="str">
        <x:f>IF(A335="","",IF(COUNTIFS($A$6:$A$505,A335)&lt;&gt;1,"[Duplicate ID]",IF(AND('Start'!$D$6&lt;&gt;"No",H335&lt;&gt;"Deceased"),"Private person",IF(TRIM(B335&amp;" "&amp;C335)="","[Name unknown]",TRIM(B335&amp;" "&amp;C335)))))</x:f>
      </x:c>
      <x:c r="N335" s="5" t="str">
        <x:f>IF(A335="","",IF(AND('Start'!$D$6&lt;&gt;"No",H335&lt;&gt;"Deceased"),"",IF(D335="","", "b. "&amp;D335)&amp;IF(F335="","","  d. "&amp;F335)))</x:f>
      </x:c>
      <x:c r="O335" s="5" t="str">
        <x:f>IF(A335="","",IF(COUNTIFS($A$6:$A$505,A335)&lt;&gt;1,"Duplicate person ID",IF(I335="","",IF(COUNTIFS('Families'!$A$6:$A$305,I335)&lt;&gt;1,"Check chosen family",IF(COUNTIFS('Parent links'!$A$6:$A$755,A335,'Parent links'!$B$6:$B$755,I335,'Parent links'!$C$6:$C$755,J335)&lt;&gt;1,"Check chosen parent link","")))))</x:f>
      </x:c>
    </x:row>
    <x:row r="336" ht="25" customHeight="1">
      <x:c r="A336" s="10"/>
      <x:c r="B336" s="10"/>
      <x:c r="C336" s="10"/>
      <x:c r="D336" s="11"/>
      <x:c r="E336" s="11"/>
      <x:c r="F336" s="11"/>
      <x:c r="G336" s="11"/>
      <x:c r="H336" s="10"/>
      <x:c r="I336" s="10"/>
      <x:c r="J336" s="10"/>
      <x:c r="K336" s="10"/>
      <x:c r="L336" s="10"/>
      <x:c r="M336" s="5" t="str">
        <x:f>IF(A336="","",IF(COUNTIFS($A$6:$A$505,A336)&lt;&gt;1,"[Duplicate ID]",IF(AND('Start'!$D$6&lt;&gt;"No",H336&lt;&gt;"Deceased"),"Private person",IF(TRIM(B336&amp;" "&amp;C336)="","[Name unknown]",TRIM(B336&amp;" "&amp;C336)))))</x:f>
      </x:c>
      <x:c r="N336" s="5" t="str">
        <x:f>IF(A336="","",IF(AND('Start'!$D$6&lt;&gt;"No",H336&lt;&gt;"Deceased"),"",IF(D336="","", "b. "&amp;D336)&amp;IF(F336="","","  d. "&amp;F336)))</x:f>
      </x:c>
      <x:c r="O336" s="5" t="str">
        <x:f>IF(A336="","",IF(COUNTIFS($A$6:$A$505,A336)&lt;&gt;1,"Duplicate person ID",IF(I336="","",IF(COUNTIFS('Families'!$A$6:$A$305,I336)&lt;&gt;1,"Check chosen family",IF(COUNTIFS('Parent links'!$A$6:$A$755,A336,'Parent links'!$B$6:$B$755,I336,'Parent links'!$C$6:$C$755,J336)&lt;&gt;1,"Check chosen parent link","")))))</x:f>
      </x:c>
    </x:row>
    <x:row r="337" ht="25" customHeight="1">
      <x:c r="A337" s="10"/>
      <x:c r="B337" s="10"/>
      <x:c r="C337" s="10"/>
      <x:c r="D337" s="11"/>
      <x:c r="E337" s="11"/>
      <x:c r="F337" s="11"/>
      <x:c r="G337" s="11"/>
      <x:c r="H337" s="10"/>
      <x:c r="I337" s="10"/>
      <x:c r="J337" s="10"/>
      <x:c r="K337" s="10"/>
      <x:c r="L337" s="10"/>
      <x:c r="M337" s="5" t="str">
        <x:f>IF(A337="","",IF(COUNTIFS($A$6:$A$505,A337)&lt;&gt;1,"[Duplicate ID]",IF(AND('Start'!$D$6&lt;&gt;"No",H337&lt;&gt;"Deceased"),"Private person",IF(TRIM(B337&amp;" "&amp;C337)="","[Name unknown]",TRIM(B337&amp;" "&amp;C337)))))</x:f>
      </x:c>
      <x:c r="N337" s="5" t="str">
        <x:f>IF(A337="","",IF(AND('Start'!$D$6&lt;&gt;"No",H337&lt;&gt;"Deceased"),"",IF(D337="","", "b. "&amp;D337)&amp;IF(F337="","","  d. "&amp;F337)))</x:f>
      </x:c>
      <x:c r="O337" s="5" t="str">
        <x:f>IF(A337="","",IF(COUNTIFS($A$6:$A$505,A337)&lt;&gt;1,"Duplicate person ID",IF(I337="","",IF(COUNTIFS('Families'!$A$6:$A$305,I337)&lt;&gt;1,"Check chosen family",IF(COUNTIFS('Parent links'!$A$6:$A$755,A337,'Parent links'!$B$6:$B$755,I337,'Parent links'!$C$6:$C$755,J337)&lt;&gt;1,"Check chosen parent link","")))))</x:f>
      </x:c>
    </x:row>
    <x:row r="338" ht="25" customHeight="1">
      <x:c r="A338" s="10"/>
      <x:c r="B338" s="10"/>
      <x:c r="C338" s="10"/>
      <x:c r="D338" s="11"/>
      <x:c r="E338" s="11"/>
      <x:c r="F338" s="11"/>
      <x:c r="G338" s="11"/>
      <x:c r="H338" s="10"/>
      <x:c r="I338" s="10"/>
      <x:c r="J338" s="10"/>
      <x:c r="K338" s="10"/>
      <x:c r="L338" s="10"/>
      <x:c r="M338" s="5" t="str">
        <x:f>IF(A338="","",IF(COUNTIFS($A$6:$A$505,A338)&lt;&gt;1,"[Duplicate ID]",IF(AND('Start'!$D$6&lt;&gt;"No",H338&lt;&gt;"Deceased"),"Private person",IF(TRIM(B338&amp;" "&amp;C338)="","[Name unknown]",TRIM(B338&amp;" "&amp;C338)))))</x:f>
      </x:c>
      <x:c r="N338" s="5" t="str">
        <x:f>IF(A338="","",IF(AND('Start'!$D$6&lt;&gt;"No",H338&lt;&gt;"Deceased"),"",IF(D338="","", "b. "&amp;D338)&amp;IF(F338="","","  d. "&amp;F338)))</x:f>
      </x:c>
      <x:c r="O338" s="5" t="str">
        <x:f>IF(A338="","",IF(COUNTIFS($A$6:$A$505,A338)&lt;&gt;1,"Duplicate person ID",IF(I338="","",IF(COUNTIFS('Families'!$A$6:$A$305,I338)&lt;&gt;1,"Check chosen family",IF(COUNTIFS('Parent links'!$A$6:$A$755,A338,'Parent links'!$B$6:$B$755,I338,'Parent links'!$C$6:$C$755,J338)&lt;&gt;1,"Check chosen parent link","")))))</x:f>
      </x:c>
    </x:row>
    <x:row r="339" ht="25" customHeight="1">
      <x:c r="A339" s="10"/>
      <x:c r="B339" s="10"/>
      <x:c r="C339" s="10"/>
      <x:c r="D339" s="11"/>
      <x:c r="E339" s="11"/>
      <x:c r="F339" s="11"/>
      <x:c r="G339" s="11"/>
      <x:c r="H339" s="10"/>
      <x:c r="I339" s="10"/>
      <x:c r="J339" s="10"/>
      <x:c r="K339" s="10"/>
      <x:c r="L339" s="10"/>
      <x:c r="M339" s="5" t="str">
        <x:f>IF(A339="","",IF(COUNTIFS($A$6:$A$505,A339)&lt;&gt;1,"[Duplicate ID]",IF(AND('Start'!$D$6&lt;&gt;"No",H339&lt;&gt;"Deceased"),"Private person",IF(TRIM(B339&amp;" "&amp;C339)="","[Name unknown]",TRIM(B339&amp;" "&amp;C339)))))</x:f>
      </x:c>
      <x:c r="N339" s="5" t="str">
        <x:f>IF(A339="","",IF(AND('Start'!$D$6&lt;&gt;"No",H339&lt;&gt;"Deceased"),"",IF(D339="","", "b. "&amp;D339)&amp;IF(F339="","","  d. "&amp;F339)))</x:f>
      </x:c>
      <x:c r="O339" s="5" t="str">
        <x:f>IF(A339="","",IF(COUNTIFS($A$6:$A$505,A339)&lt;&gt;1,"Duplicate person ID",IF(I339="","",IF(COUNTIFS('Families'!$A$6:$A$305,I339)&lt;&gt;1,"Check chosen family",IF(COUNTIFS('Parent links'!$A$6:$A$755,A339,'Parent links'!$B$6:$B$755,I339,'Parent links'!$C$6:$C$755,J339)&lt;&gt;1,"Check chosen parent link","")))))</x:f>
      </x:c>
    </x:row>
    <x:row r="340" ht="25" customHeight="1">
      <x:c r="A340" s="10"/>
      <x:c r="B340" s="10"/>
      <x:c r="C340" s="10"/>
      <x:c r="D340" s="11"/>
      <x:c r="E340" s="11"/>
      <x:c r="F340" s="11"/>
      <x:c r="G340" s="11"/>
      <x:c r="H340" s="10"/>
      <x:c r="I340" s="10"/>
      <x:c r="J340" s="10"/>
      <x:c r="K340" s="10"/>
      <x:c r="L340" s="10"/>
      <x:c r="M340" s="5" t="str">
        <x:f>IF(A340="","",IF(COUNTIFS($A$6:$A$505,A340)&lt;&gt;1,"[Duplicate ID]",IF(AND('Start'!$D$6&lt;&gt;"No",H340&lt;&gt;"Deceased"),"Private person",IF(TRIM(B340&amp;" "&amp;C340)="","[Name unknown]",TRIM(B340&amp;" "&amp;C340)))))</x:f>
      </x:c>
      <x:c r="N340" s="5" t="str">
        <x:f>IF(A340="","",IF(AND('Start'!$D$6&lt;&gt;"No",H340&lt;&gt;"Deceased"),"",IF(D340="","", "b. "&amp;D340)&amp;IF(F340="","","  d. "&amp;F340)))</x:f>
      </x:c>
      <x:c r="O340" s="5" t="str">
        <x:f>IF(A340="","",IF(COUNTIFS($A$6:$A$505,A340)&lt;&gt;1,"Duplicate person ID",IF(I340="","",IF(COUNTIFS('Families'!$A$6:$A$305,I340)&lt;&gt;1,"Check chosen family",IF(COUNTIFS('Parent links'!$A$6:$A$755,A340,'Parent links'!$B$6:$B$755,I340,'Parent links'!$C$6:$C$755,J340)&lt;&gt;1,"Check chosen parent link","")))))</x:f>
      </x:c>
    </x:row>
    <x:row r="341" ht="25" customHeight="1">
      <x:c r="A341" s="10"/>
      <x:c r="B341" s="10"/>
      <x:c r="C341" s="10"/>
      <x:c r="D341" s="11"/>
      <x:c r="E341" s="11"/>
      <x:c r="F341" s="11"/>
      <x:c r="G341" s="11"/>
      <x:c r="H341" s="10"/>
      <x:c r="I341" s="10"/>
      <x:c r="J341" s="10"/>
      <x:c r="K341" s="10"/>
      <x:c r="L341" s="10"/>
      <x:c r="M341" s="5" t="str">
        <x:f>IF(A341="","",IF(COUNTIFS($A$6:$A$505,A341)&lt;&gt;1,"[Duplicate ID]",IF(AND('Start'!$D$6&lt;&gt;"No",H341&lt;&gt;"Deceased"),"Private person",IF(TRIM(B341&amp;" "&amp;C341)="","[Name unknown]",TRIM(B341&amp;" "&amp;C341)))))</x:f>
      </x:c>
      <x:c r="N341" s="5" t="str">
        <x:f>IF(A341="","",IF(AND('Start'!$D$6&lt;&gt;"No",H341&lt;&gt;"Deceased"),"",IF(D341="","", "b. "&amp;D341)&amp;IF(F341="","","  d. "&amp;F341)))</x:f>
      </x:c>
      <x:c r="O341" s="5" t="str">
        <x:f>IF(A341="","",IF(COUNTIFS($A$6:$A$505,A341)&lt;&gt;1,"Duplicate person ID",IF(I341="","",IF(COUNTIFS('Families'!$A$6:$A$305,I341)&lt;&gt;1,"Check chosen family",IF(COUNTIFS('Parent links'!$A$6:$A$755,A341,'Parent links'!$B$6:$B$755,I341,'Parent links'!$C$6:$C$755,J341)&lt;&gt;1,"Check chosen parent link","")))))</x:f>
      </x:c>
    </x:row>
    <x:row r="342" ht="25" customHeight="1">
      <x:c r="A342" s="10"/>
      <x:c r="B342" s="10"/>
      <x:c r="C342" s="10"/>
      <x:c r="D342" s="11"/>
      <x:c r="E342" s="11"/>
      <x:c r="F342" s="11"/>
      <x:c r="G342" s="11"/>
      <x:c r="H342" s="10"/>
      <x:c r="I342" s="10"/>
      <x:c r="J342" s="10"/>
      <x:c r="K342" s="10"/>
      <x:c r="L342" s="10"/>
      <x:c r="M342" s="5" t="str">
        <x:f>IF(A342="","",IF(COUNTIFS($A$6:$A$505,A342)&lt;&gt;1,"[Duplicate ID]",IF(AND('Start'!$D$6&lt;&gt;"No",H342&lt;&gt;"Deceased"),"Private person",IF(TRIM(B342&amp;" "&amp;C342)="","[Name unknown]",TRIM(B342&amp;" "&amp;C342)))))</x:f>
      </x:c>
      <x:c r="N342" s="5" t="str">
        <x:f>IF(A342="","",IF(AND('Start'!$D$6&lt;&gt;"No",H342&lt;&gt;"Deceased"),"",IF(D342="","", "b. "&amp;D342)&amp;IF(F342="","","  d. "&amp;F342)))</x:f>
      </x:c>
      <x:c r="O342" s="5" t="str">
        <x:f>IF(A342="","",IF(COUNTIFS($A$6:$A$505,A342)&lt;&gt;1,"Duplicate person ID",IF(I342="","",IF(COUNTIFS('Families'!$A$6:$A$305,I342)&lt;&gt;1,"Check chosen family",IF(COUNTIFS('Parent links'!$A$6:$A$755,A342,'Parent links'!$B$6:$B$755,I342,'Parent links'!$C$6:$C$755,J342)&lt;&gt;1,"Check chosen parent link","")))))</x:f>
      </x:c>
    </x:row>
    <x:row r="343" ht="25" customHeight="1">
      <x:c r="A343" s="10"/>
      <x:c r="B343" s="10"/>
      <x:c r="C343" s="10"/>
      <x:c r="D343" s="11"/>
      <x:c r="E343" s="11"/>
      <x:c r="F343" s="11"/>
      <x:c r="G343" s="11"/>
      <x:c r="H343" s="10"/>
      <x:c r="I343" s="10"/>
      <x:c r="J343" s="10"/>
      <x:c r="K343" s="10"/>
      <x:c r="L343" s="10"/>
      <x:c r="M343" s="5" t="str">
        <x:f>IF(A343="","",IF(COUNTIFS($A$6:$A$505,A343)&lt;&gt;1,"[Duplicate ID]",IF(AND('Start'!$D$6&lt;&gt;"No",H343&lt;&gt;"Deceased"),"Private person",IF(TRIM(B343&amp;" "&amp;C343)="","[Name unknown]",TRIM(B343&amp;" "&amp;C343)))))</x:f>
      </x:c>
      <x:c r="N343" s="5" t="str">
        <x:f>IF(A343="","",IF(AND('Start'!$D$6&lt;&gt;"No",H343&lt;&gt;"Deceased"),"",IF(D343="","", "b. "&amp;D343)&amp;IF(F343="","","  d. "&amp;F343)))</x:f>
      </x:c>
      <x:c r="O343" s="5" t="str">
        <x:f>IF(A343="","",IF(COUNTIFS($A$6:$A$505,A343)&lt;&gt;1,"Duplicate person ID",IF(I343="","",IF(COUNTIFS('Families'!$A$6:$A$305,I343)&lt;&gt;1,"Check chosen family",IF(COUNTIFS('Parent links'!$A$6:$A$755,A343,'Parent links'!$B$6:$B$755,I343,'Parent links'!$C$6:$C$755,J343)&lt;&gt;1,"Check chosen parent link","")))))</x:f>
      </x:c>
    </x:row>
    <x:row r="344" ht="25" customHeight="1">
      <x:c r="A344" s="10"/>
      <x:c r="B344" s="10"/>
      <x:c r="C344" s="10"/>
      <x:c r="D344" s="11"/>
      <x:c r="E344" s="11"/>
      <x:c r="F344" s="11"/>
      <x:c r="G344" s="11"/>
      <x:c r="H344" s="10"/>
      <x:c r="I344" s="10"/>
      <x:c r="J344" s="10"/>
      <x:c r="K344" s="10"/>
      <x:c r="L344" s="10"/>
      <x:c r="M344" s="5" t="str">
        <x:f>IF(A344="","",IF(COUNTIFS($A$6:$A$505,A344)&lt;&gt;1,"[Duplicate ID]",IF(AND('Start'!$D$6&lt;&gt;"No",H344&lt;&gt;"Deceased"),"Private person",IF(TRIM(B344&amp;" "&amp;C344)="","[Name unknown]",TRIM(B344&amp;" "&amp;C344)))))</x:f>
      </x:c>
      <x:c r="N344" s="5" t="str">
        <x:f>IF(A344="","",IF(AND('Start'!$D$6&lt;&gt;"No",H344&lt;&gt;"Deceased"),"",IF(D344="","", "b. "&amp;D344)&amp;IF(F344="","","  d. "&amp;F344)))</x:f>
      </x:c>
      <x:c r="O344" s="5" t="str">
        <x:f>IF(A344="","",IF(COUNTIFS($A$6:$A$505,A344)&lt;&gt;1,"Duplicate person ID",IF(I344="","",IF(COUNTIFS('Families'!$A$6:$A$305,I344)&lt;&gt;1,"Check chosen family",IF(COUNTIFS('Parent links'!$A$6:$A$755,A344,'Parent links'!$B$6:$B$755,I344,'Parent links'!$C$6:$C$755,J344)&lt;&gt;1,"Check chosen parent link","")))))</x:f>
      </x:c>
    </x:row>
    <x:row r="345" ht="25" customHeight="1">
      <x:c r="A345" s="10"/>
      <x:c r="B345" s="10"/>
      <x:c r="C345" s="10"/>
      <x:c r="D345" s="11"/>
      <x:c r="E345" s="11"/>
      <x:c r="F345" s="11"/>
      <x:c r="G345" s="11"/>
      <x:c r="H345" s="10"/>
      <x:c r="I345" s="10"/>
      <x:c r="J345" s="10"/>
      <x:c r="K345" s="10"/>
      <x:c r="L345" s="10"/>
      <x:c r="M345" s="5" t="str">
        <x:f>IF(A345="","",IF(COUNTIFS($A$6:$A$505,A345)&lt;&gt;1,"[Duplicate ID]",IF(AND('Start'!$D$6&lt;&gt;"No",H345&lt;&gt;"Deceased"),"Private person",IF(TRIM(B345&amp;" "&amp;C345)="","[Name unknown]",TRIM(B345&amp;" "&amp;C345)))))</x:f>
      </x:c>
      <x:c r="N345" s="5" t="str">
        <x:f>IF(A345="","",IF(AND('Start'!$D$6&lt;&gt;"No",H345&lt;&gt;"Deceased"),"",IF(D345="","", "b. "&amp;D345)&amp;IF(F345="","","  d. "&amp;F345)))</x:f>
      </x:c>
      <x:c r="O345" s="5" t="str">
        <x:f>IF(A345="","",IF(COUNTIFS($A$6:$A$505,A345)&lt;&gt;1,"Duplicate person ID",IF(I345="","",IF(COUNTIFS('Families'!$A$6:$A$305,I345)&lt;&gt;1,"Check chosen family",IF(COUNTIFS('Parent links'!$A$6:$A$755,A345,'Parent links'!$B$6:$B$755,I345,'Parent links'!$C$6:$C$755,J345)&lt;&gt;1,"Check chosen parent link","")))))</x:f>
      </x:c>
    </x:row>
    <x:row r="346" ht="25" customHeight="1">
      <x:c r="A346" s="10"/>
      <x:c r="B346" s="10"/>
      <x:c r="C346" s="10"/>
      <x:c r="D346" s="11"/>
      <x:c r="E346" s="11"/>
      <x:c r="F346" s="11"/>
      <x:c r="G346" s="11"/>
      <x:c r="H346" s="10"/>
      <x:c r="I346" s="10"/>
      <x:c r="J346" s="10"/>
      <x:c r="K346" s="10"/>
      <x:c r="L346" s="10"/>
      <x:c r="M346" s="5" t="str">
        <x:f>IF(A346="","",IF(COUNTIFS($A$6:$A$505,A346)&lt;&gt;1,"[Duplicate ID]",IF(AND('Start'!$D$6&lt;&gt;"No",H346&lt;&gt;"Deceased"),"Private person",IF(TRIM(B346&amp;" "&amp;C346)="","[Name unknown]",TRIM(B346&amp;" "&amp;C346)))))</x:f>
      </x:c>
      <x:c r="N346" s="5" t="str">
        <x:f>IF(A346="","",IF(AND('Start'!$D$6&lt;&gt;"No",H346&lt;&gt;"Deceased"),"",IF(D346="","", "b. "&amp;D346)&amp;IF(F346="","","  d. "&amp;F346)))</x:f>
      </x:c>
      <x:c r="O346" s="5" t="str">
        <x:f>IF(A346="","",IF(COUNTIFS($A$6:$A$505,A346)&lt;&gt;1,"Duplicate person ID",IF(I346="","",IF(COUNTIFS('Families'!$A$6:$A$305,I346)&lt;&gt;1,"Check chosen family",IF(COUNTIFS('Parent links'!$A$6:$A$755,A346,'Parent links'!$B$6:$B$755,I346,'Parent links'!$C$6:$C$755,J346)&lt;&gt;1,"Check chosen parent link","")))))</x:f>
      </x:c>
    </x:row>
    <x:row r="347" ht="25" customHeight="1">
      <x:c r="A347" s="10"/>
      <x:c r="B347" s="10"/>
      <x:c r="C347" s="10"/>
      <x:c r="D347" s="11"/>
      <x:c r="E347" s="11"/>
      <x:c r="F347" s="11"/>
      <x:c r="G347" s="11"/>
      <x:c r="H347" s="10"/>
      <x:c r="I347" s="10"/>
      <x:c r="J347" s="10"/>
      <x:c r="K347" s="10"/>
      <x:c r="L347" s="10"/>
      <x:c r="M347" s="5" t="str">
        <x:f>IF(A347="","",IF(COUNTIFS($A$6:$A$505,A347)&lt;&gt;1,"[Duplicate ID]",IF(AND('Start'!$D$6&lt;&gt;"No",H347&lt;&gt;"Deceased"),"Private person",IF(TRIM(B347&amp;" "&amp;C347)="","[Name unknown]",TRIM(B347&amp;" "&amp;C347)))))</x:f>
      </x:c>
      <x:c r="N347" s="5" t="str">
        <x:f>IF(A347="","",IF(AND('Start'!$D$6&lt;&gt;"No",H347&lt;&gt;"Deceased"),"",IF(D347="","", "b. "&amp;D347)&amp;IF(F347="","","  d. "&amp;F347)))</x:f>
      </x:c>
      <x:c r="O347" s="5" t="str">
        <x:f>IF(A347="","",IF(COUNTIFS($A$6:$A$505,A347)&lt;&gt;1,"Duplicate person ID",IF(I347="","",IF(COUNTIFS('Families'!$A$6:$A$305,I347)&lt;&gt;1,"Check chosen family",IF(COUNTIFS('Parent links'!$A$6:$A$755,A347,'Parent links'!$B$6:$B$755,I347,'Parent links'!$C$6:$C$755,J347)&lt;&gt;1,"Check chosen parent link","")))))</x:f>
      </x:c>
    </x:row>
    <x:row r="348" ht="25" customHeight="1">
      <x:c r="A348" s="10"/>
      <x:c r="B348" s="10"/>
      <x:c r="C348" s="10"/>
      <x:c r="D348" s="11"/>
      <x:c r="E348" s="11"/>
      <x:c r="F348" s="11"/>
      <x:c r="G348" s="11"/>
      <x:c r="H348" s="10"/>
      <x:c r="I348" s="10"/>
      <x:c r="J348" s="10"/>
      <x:c r="K348" s="10"/>
      <x:c r="L348" s="10"/>
      <x:c r="M348" s="5" t="str">
        <x:f>IF(A348="","",IF(COUNTIFS($A$6:$A$505,A348)&lt;&gt;1,"[Duplicate ID]",IF(AND('Start'!$D$6&lt;&gt;"No",H348&lt;&gt;"Deceased"),"Private person",IF(TRIM(B348&amp;" "&amp;C348)="","[Name unknown]",TRIM(B348&amp;" "&amp;C348)))))</x:f>
      </x:c>
      <x:c r="N348" s="5" t="str">
        <x:f>IF(A348="","",IF(AND('Start'!$D$6&lt;&gt;"No",H348&lt;&gt;"Deceased"),"",IF(D348="","", "b. "&amp;D348)&amp;IF(F348="","","  d. "&amp;F348)))</x:f>
      </x:c>
      <x:c r="O348" s="5" t="str">
        <x:f>IF(A348="","",IF(COUNTIFS($A$6:$A$505,A348)&lt;&gt;1,"Duplicate person ID",IF(I348="","",IF(COUNTIFS('Families'!$A$6:$A$305,I348)&lt;&gt;1,"Check chosen family",IF(COUNTIFS('Parent links'!$A$6:$A$755,A348,'Parent links'!$B$6:$B$755,I348,'Parent links'!$C$6:$C$755,J348)&lt;&gt;1,"Check chosen parent link","")))))</x:f>
      </x:c>
    </x:row>
    <x:row r="349" ht="25" customHeight="1">
      <x:c r="A349" s="10"/>
      <x:c r="B349" s="10"/>
      <x:c r="C349" s="10"/>
      <x:c r="D349" s="11"/>
      <x:c r="E349" s="11"/>
      <x:c r="F349" s="11"/>
      <x:c r="G349" s="11"/>
      <x:c r="H349" s="10"/>
      <x:c r="I349" s="10"/>
      <x:c r="J349" s="10"/>
      <x:c r="K349" s="10"/>
      <x:c r="L349" s="10"/>
      <x:c r="M349" s="5" t="str">
        <x:f>IF(A349="","",IF(COUNTIFS($A$6:$A$505,A349)&lt;&gt;1,"[Duplicate ID]",IF(AND('Start'!$D$6&lt;&gt;"No",H349&lt;&gt;"Deceased"),"Private person",IF(TRIM(B349&amp;" "&amp;C349)="","[Name unknown]",TRIM(B349&amp;" "&amp;C349)))))</x:f>
      </x:c>
      <x:c r="N349" s="5" t="str">
        <x:f>IF(A349="","",IF(AND('Start'!$D$6&lt;&gt;"No",H349&lt;&gt;"Deceased"),"",IF(D349="","", "b. "&amp;D349)&amp;IF(F349="","","  d. "&amp;F349)))</x:f>
      </x:c>
      <x:c r="O349" s="5" t="str">
        <x:f>IF(A349="","",IF(COUNTIFS($A$6:$A$505,A349)&lt;&gt;1,"Duplicate person ID",IF(I349="","",IF(COUNTIFS('Families'!$A$6:$A$305,I349)&lt;&gt;1,"Check chosen family",IF(COUNTIFS('Parent links'!$A$6:$A$755,A349,'Parent links'!$B$6:$B$755,I349,'Parent links'!$C$6:$C$755,J349)&lt;&gt;1,"Check chosen parent link","")))))</x:f>
      </x:c>
    </x:row>
    <x:row r="350" ht="25" customHeight="1">
      <x:c r="A350" s="10"/>
      <x:c r="B350" s="10"/>
      <x:c r="C350" s="10"/>
      <x:c r="D350" s="11"/>
      <x:c r="E350" s="11"/>
      <x:c r="F350" s="11"/>
      <x:c r="G350" s="11"/>
      <x:c r="H350" s="10"/>
      <x:c r="I350" s="10"/>
      <x:c r="J350" s="10"/>
      <x:c r="K350" s="10"/>
      <x:c r="L350" s="10"/>
      <x:c r="M350" s="5" t="str">
        <x:f>IF(A350="","",IF(COUNTIFS($A$6:$A$505,A350)&lt;&gt;1,"[Duplicate ID]",IF(AND('Start'!$D$6&lt;&gt;"No",H350&lt;&gt;"Deceased"),"Private person",IF(TRIM(B350&amp;" "&amp;C350)="","[Name unknown]",TRIM(B350&amp;" "&amp;C350)))))</x:f>
      </x:c>
      <x:c r="N350" s="5" t="str">
        <x:f>IF(A350="","",IF(AND('Start'!$D$6&lt;&gt;"No",H350&lt;&gt;"Deceased"),"",IF(D350="","", "b. "&amp;D350)&amp;IF(F350="","","  d. "&amp;F350)))</x:f>
      </x:c>
      <x:c r="O350" s="5" t="str">
        <x:f>IF(A350="","",IF(COUNTIFS($A$6:$A$505,A350)&lt;&gt;1,"Duplicate person ID",IF(I350="","",IF(COUNTIFS('Families'!$A$6:$A$305,I350)&lt;&gt;1,"Check chosen family",IF(COUNTIFS('Parent links'!$A$6:$A$755,A350,'Parent links'!$B$6:$B$755,I350,'Parent links'!$C$6:$C$755,J350)&lt;&gt;1,"Check chosen parent link","")))))</x:f>
      </x:c>
    </x:row>
    <x:row r="351" ht="25" customHeight="1">
      <x:c r="A351" s="10"/>
      <x:c r="B351" s="10"/>
      <x:c r="C351" s="10"/>
      <x:c r="D351" s="11"/>
      <x:c r="E351" s="11"/>
      <x:c r="F351" s="11"/>
      <x:c r="G351" s="11"/>
      <x:c r="H351" s="10"/>
      <x:c r="I351" s="10"/>
      <x:c r="J351" s="10"/>
      <x:c r="K351" s="10"/>
      <x:c r="L351" s="10"/>
      <x:c r="M351" s="5" t="str">
        <x:f>IF(A351="","",IF(COUNTIFS($A$6:$A$505,A351)&lt;&gt;1,"[Duplicate ID]",IF(AND('Start'!$D$6&lt;&gt;"No",H351&lt;&gt;"Deceased"),"Private person",IF(TRIM(B351&amp;" "&amp;C351)="","[Name unknown]",TRIM(B351&amp;" "&amp;C351)))))</x:f>
      </x:c>
      <x:c r="N351" s="5" t="str">
        <x:f>IF(A351="","",IF(AND('Start'!$D$6&lt;&gt;"No",H351&lt;&gt;"Deceased"),"",IF(D351="","", "b. "&amp;D351)&amp;IF(F351="","","  d. "&amp;F351)))</x:f>
      </x:c>
      <x:c r="O351" s="5" t="str">
        <x:f>IF(A351="","",IF(COUNTIFS($A$6:$A$505,A351)&lt;&gt;1,"Duplicate person ID",IF(I351="","",IF(COUNTIFS('Families'!$A$6:$A$305,I351)&lt;&gt;1,"Check chosen family",IF(COUNTIFS('Parent links'!$A$6:$A$755,A351,'Parent links'!$B$6:$B$755,I351,'Parent links'!$C$6:$C$755,J351)&lt;&gt;1,"Check chosen parent link","")))))</x:f>
      </x:c>
    </x:row>
    <x:row r="352" ht="25" customHeight="1">
      <x:c r="A352" s="10"/>
      <x:c r="B352" s="10"/>
      <x:c r="C352" s="10"/>
      <x:c r="D352" s="11"/>
      <x:c r="E352" s="11"/>
      <x:c r="F352" s="11"/>
      <x:c r="G352" s="11"/>
      <x:c r="H352" s="10"/>
      <x:c r="I352" s="10"/>
      <x:c r="J352" s="10"/>
      <x:c r="K352" s="10"/>
      <x:c r="L352" s="10"/>
      <x:c r="M352" s="5" t="str">
        <x:f>IF(A352="","",IF(COUNTIFS($A$6:$A$505,A352)&lt;&gt;1,"[Duplicate ID]",IF(AND('Start'!$D$6&lt;&gt;"No",H352&lt;&gt;"Deceased"),"Private person",IF(TRIM(B352&amp;" "&amp;C352)="","[Name unknown]",TRIM(B352&amp;" "&amp;C352)))))</x:f>
      </x:c>
      <x:c r="N352" s="5" t="str">
        <x:f>IF(A352="","",IF(AND('Start'!$D$6&lt;&gt;"No",H352&lt;&gt;"Deceased"),"",IF(D352="","", "b. "&amp;D352)&amp;IF(F352="","","  d. "&amp;F352)))</x:f>
      </x:c>
      <x:c r="O352" s="5" t="str">
        <x:f>IF(A352="","",IF(COUNTIFS($A$6:$A$505,A352)&lt;&gt;1,"Duplicate person ID",IF(I352="","",IF(COUNTIFS('Families'!$A$6:$A$305,I352)&lt;&gt;1,"Check chosen family",IF(COUNTIFS('Parent links'!$A$6:$A$755,A352,'Parent links'!$B$6:$B$755,I352,'Parent links'!$C$6:$C$755,J352)&lt;&gt;1,"Check chosen parent link","")))))</x:f>
      </x:c>
    </x:row>
    <x:row r="353" ht="25" customHeight="1">
      <x:c r="A353" s="10"/>
      <x:c r="B353" s="10"/>
      <x:c r="C353" s="10"/>
      <x:c r="D353" s="11"/>
      <x:c r="E353" s="11"/>
      <x:c r="F353" s="11"/>
      <x:c r="G353" s="11"/>
      <x:c r="H353" s="10"/>
      <x:c r="I353" s="10"/>
      <x:c r="J353" s="10"/>
      <x:c r="K353" s="10"/>
      <x:c r="L353" s="10"/>
      <x:c r="M353" s="5" t="str">
        <x:f>IF(A353="","",IF(COUNTIFS($A$6:$A$505,A353)&lt;&gt;1,"[Duplicate ID]",IF(AND('Start'!$D$6&lt;&gt;"No",H353&lt;&gt;"Deceased"),"Private person",IF(TRIM(B353&amp;" "&amp;C353)="","[Name unknown]",TRIM(B353&amp;" "&amp;C353)))))</x:f>
      </x:c>
      <x:c r="N353" s="5" t="str">
        <x:f>IF(A353="","",IF(AND('Start'!$D$6&lt;&gt;"No",H353&lt;&gt;"Deceased"),"",IF(D353="","", "b. "&amp;D353)&amp;IF(F353="","","  d. "&amp;F353)))</x:f>
      </x:c>
      <x:c r="O353" s="5" t="str">
        <x:f>IF(A353="","",IF(COUNTIFS($A$6:$A$505,A353)&lt;&gt;1,"Duplicate person ID",IF(I353="","",IF(COUNTIFS('Families'!$A$6:$A$305,I353)&lt;&gt;1,"Check chosen family",IF(COUNTIFS('Parent links'!$A$6:$A$755,A353,'Parent links'!$B$6:$B$755,I353,'Parent links'!$C$6:$C$755,J353)&lt;&gt;1,"Check chosen parent link","")))))</x:f>
      </x:c>
    </x:row>
    <x:row r="354" ht="25" customHeight="1">
      <x:c r="A354" s="10"/>
      <x:c r="B354" s="10"/>
      <x:c r="C354" s="10"/>
      <x:c r="D354" s="11"/>
      <x:c r="E354" s="11"/>
      <x:c r="F354" s="11"/>
      <x:c r="G354" s="11"/>
      <x:c r="H354" s="10"/>
      <x:c r="I354" s="10"/>
      <x:c r="J354" s="10"/>
      <x:c r="K354" s="10"/>
      <x:c r="L354" s="10"/>
      <x:c r="M354" s="5" t="str">
        <x:f>IF(A354="","",IF(COUNTIFS($A$6:$A$505,A354)&lt;&gt;1,"[Duplicate ID]",IF(AND('Start'!$D$6&lt;&gt;"No",H354&lt;&gt;"Deceased"),"Private person",IF(TRIM(B354&amp;" "&amp;C354)="","[Name unknown]",TRIM(B354&amp;" "&amp;C354)))))</x:f>
      </x:c>
      <x:c r="N354" s="5" t="str">
        <x:f>IF(A354="","",IF(AND('Start'!$D$6&lt;&gt;"No",H354&lt;&gt;"Deceased"),"",IF(D354="","", "b. "&amp;D354)&amp;IF(F354="","","  d. "&amp;F354)))</x:f>
      </x:c>
      <x:c r="O354" s="5" t="str">
        <x:f>IF(A354="","",IF(COUNTIFS($A$6:$A$505,A354)&lt;&gt;1,"Duplicate person ID",IF(I354="","",IF(COUNTIFS('Families'!$A$6:$A$305,I354)&lt;&gt;1,"Check chosen family",IF(COUNTIFS('Parent links'!$A$6:$A$755,A354,'Parent links'!$B$6:$B$755,I354,'Parent links'!$C$6:$C$755,J354)&lt;&gt;1,"Check chosen parent link","")))))</x:f>
      </x:c>
    </x:row>
    <x:row r="355" ht="25" customHeight="1">
      <x:c r="A355" s="10"/>
      <x:c r="B355" s="10"/>
      <x:c r="C355" s="10"/>
      <x:c r="D355" s="11"/>
      <x:c r="E355" s="11"/>
      <x:c r="F355" s="11"/>
      <x:c r="G355" s="11"/>
      <x:c r="H355" s="10"/>
      <x:c r="I355" s="10"/>
      <x:c r="J355" s="10"/>
      <x:c r="K355" s="10"/>
      <x:c r="L355" s="10"/>
      <x:c r="M355" s="5" t="str">
        <x:f>IF(A355="","",IF(COUNTIFS($A$6:$A$505,A355)&lt;&gt;1,"[Duplicate ID]",IF(AND('Start'!$D$6&lt;&gt;"No",H355&lt;&gt;"Deceased"),"Private person",IF(TRIM(B355&amp;" "&amp;C355)="","[Name unknown]",TRIM(B355&amp;" "&amp;C355)))))</x:f>
      </x:c>
      <x:c r="N355" s="5" t="str">
        <x:f>IF(A355="","",IF(AND('Start'!$D$6&lt;&gt;"No",H355&lt;&gt;"Deceased"),"",IF(D355="","", "b. "&amp;D355)&amp;IF(F355="","","  d. "&amp;F355)))</x:f>
      </x:c>
      <x:c r="O355" s="5" t="str">
        <x:f>IF(A355="","",IF(COUNTIFS($A$6:$A$505,A355)&lt;&gt;1,"Duplicate person ID",IF(I355="","",IF(COUNTIFS('Families'!$A$6:$A$305,I355)&lt;&gt;1,"Check chosen family",IF(COUNTIFS('Parent links'!$A$6:$A$755,A355,'Parent links'!$B$6:$B$755,I355,'Parent links'!$C$6:$C$755,J355)&lt;&gt;1,"Check chosen parent link","")))))</x:f>
      </x:c>
    </x:row>
    <x:row r="356" ht="25" customHeight="1">
      <x:c r="A356" s="10"/>
      <x:c r="B356" s="10"/>
      <x:c r="C356" s="10"/>
      <x:c r="D356" s="11"/>
      <x:c r="E356" s="11"/>
      <x:c r="F356" s="11"/>
      <x:c r="G356" s="11"/>
      <x:c r="H356" s="10"/>
      <x:c r="I356" s="10"/>
      <x:c r="J356" s="10"/>
      <x:c r="K356" s="10"/>
      <x:c r="L356" s="10"/>
      <x:c r="M356" s="5" t="str">
        <x:f>IF(A356="","",IF(COUNTIFS($A$6:$A$505,A356)&lt;&gt;1,"[Duplicate ID]",IF(AND('Start'!$D$6&lt;&gt;"No",H356&lt;&gt;"Deceased"),"Private person",IF(TRIM(B356&amp;" "&amp;C356)="","[Name unknown]",TRIM(B356&amp;" "&amp;C356)))))</x:f>
      </x:c>
      <x:c r="N356" s="5" t="str">
        <x:f>IF(A356="","",IF(AND('Start'!$D$6&lt;&gt;"No",H356&lt;&gt;"Deceased"),"",IF(D356="","", "b. "&amp;D356)&amp;IF(F356="","","  d. "&amp;F356)))</x:f>
      </x:c>
      <x:c r="O356" s="5" t="str">
        <x:f>IF(A356="","",IF(COUNTIFS($A$6:$A$505,A356)&lt;&gt;1,"Duplicate person ID",IF(I356="","",IF(COUNTIFS('Families'!$A$6:$A$305,I356)&lt;&gt;1,"Check chosen family",IF(COUNTIFS('Parent links'!$A$6:$A$755,A356,'Parent links'!$B$6:$B$755,I356,'Parent links'!$C$6:$C$755,J356)&lt;&gt;1,"Check chosen parent link","")))))</x:f>
      </x:c>
    </x:row>
    <x:row r="357" ht="25" customHeight="1">
      <x:c r="A357" s="10"/>
      <x:c r="B357" s="10"/>
      <x:c r="C357" s="10"/>
      <x:c r="D357" s="11"/>
      <x:c r="E357" s="11"/>
      <x:c r="F357" s="11"/>
      <x:c r="G357" s="11"/>
      <x:c r="H357" s="10"/>
      <x:c r="I357" s="10"/>
      <x:c r="J357" s="10"/>
      <x:c r="K357" s="10"/>
      <x:c r="L357" s="10"/>
      <x:c r="M357" s="5" t="str">
        <x:f>IF(A357="","",IF(COUNTIFS($A$6:$A$505,A357)&lt;&gt;1,"[Duplicate ID]",IF(AND('Start'!$D$6&lt;&gt;"No",H357&lt;&gt;"Deceased"),"Private person",IF(TRIM(B357&amp;" "&amp;C357)="","[Name unknown]",TRIM(B357&amp;" "&amp;C357)))))</x:f>
      </x:c>
      <x:c r="N357" s="5" t="str">
        <x:f>IF(A357="","",IF(AND('Start'!$D$6&lt;&gt;"No",H357&lt;&gt;"Deceased"),"",IF(D357="","", "b. "&amp;D357)&amp;IF(F357="","","  d. "&amp;F357)))</x:f>
      </x:c>
      <x:c r="O357" s="5" t="str">
        <x:f>IF(A357="","",IF(COUNTIFS($A$6:$A$505,A357)&lt;&gt;1,"Duplicate person ID",IF(I357="","",IF(COUNTIFS('Families'!$A$6:$A$305,I357)&lt;&gt;1,"Check chosen family",IF(COUNTIFS('Parent links'!$A$6:$A$755,A357,'Parent links'!$B$6:$B$755,I357,'Parent links'!$C$6:$C$755,J357)&lt;&gt;1,"Check chosen parent link","")))))</x:f>
      </x:c>
    </x:row>
    <x:row r="358" ht="25" customHeight="1">
      <x:c r="A358" s="10"/>
      <x:c r="B358" s="10"/>
      <x:c r="C358" s="10"/>
      <x:c r="D358" s="11"/>
      <x:c r="E358" s="11"/>
      <x:c r="F358" s="11"/>
      <x:c r="G358" s="11"/>
      <x:c r="H358" s="10"/>
      <x:c r="I358" s="10"/>
      <x:c r="J358" s="10"/>
      <x:c r="K358" s="10"/>
      <x:c r="L358" s="10"/>
      <x:c r="M358" s="5" t="str">
        <x:f>IF(A358="","",IF(COUNTIFS($A$6:$A$505,A358)&lt;&gt;1,"[Duplicate ID]",IF(AND('Start'!$D$6&lt;&gt;"No",H358&lt;&gt;"Deceased"),"Private person",IF(TRIM(B358&amp;" "&amp;C358)="","[Name unknown]",TRIM(B358&amp;" "&amp;C358)))))</x:f>
      </x:c>
      <x:c r="N358" s="5" t="str">
        <x:f>IF(A358="","",IF(AND('Start'!$D$6&lt;&gt;"No",H358&lt;&gt;"Deceased"),"",IF(D358="","", "b. "&amp;D358)&amp;IF(F358="","","  d. "&amp;F358)))</x:f>
      </x:c>
      <x:c r="O358" s="5" t="str">
        <x:f>IF(A358="","",IF(COUNTIFS($A$6:$A$505,A358)&lt;&gt;1,"Duplicate person ID",IF(I358="","",IF(COUNTIFS('Families'!$A$6:$A$305,I358)&lt;&gt;1,"Check chosen family",IF(COUNTIFS('Parent links'!$A$6:$A$755,A358,'Parent links'!$B$6:$B$755,I358,'Parent links'!$C$6:$C$755,J358)&lt;&gt;1,"Check chosen parent link","")))))</x:f>
      </x:c>
    </x:row>
    <x:row r="359" ht="25" customHeight="1">
      <x:c r="A359" s="10"/>
      <x:c r="B359" s="10"/>
      <x:c r="C359" s="10"/>
      <x:c r="D359" s="11"/>
      <x:c r="E359" s="11"/>
      <x:c r="F359" s="11"/>
      <x:c r="G359" s="11"/>
      <x:c r="H359" s="10"/>
      <x:c r="I359" s="10"/>
      <x:c r="J359" s="10"/>
      <x:c r="K359" s="10"/>
      <x:c r="L359" s="10"/>
      <x:c r="M359" s="5" t="str">
        <x:f>IF(A359="","",IF(COUNTIFS($A$6:$A$505,A359)&lt;&gt;1,"[Duplicate ID]",IF(AND('Start'!$D$6&lt;&gt;"No",H359&lt;&gt;"Deceased"),"Private person",IF(TRIM(B359&amp;" "&amp;C359)="","[Name unknown]",TRIM(B359&amp;" "&amp;C359)))))</x:f>
      </x:c>
      <x:c r="N359" s="5" t="str">
        <x:f>IF(A359="","",IF(AND('Start'!$D$6&lt;&gt;"No",H359&lt;&gt;"Deceased"),"",IF(D359="","", "b. "&amp;D359)&amp;IF(F359="","","  d. "&amp;F359)))</x:f>
      </x:c>
      <x:c r="O359" s="5" t="str">
        <x:f>IF(A359="","",IF(COUNTIFS($A$6:$A$505,A359)&lt;&gt;1,"Duplicate person ID",IF(I359="","",IF(COUNTIFS('Families'!$A$6:$A$305,I359)&lt;&gt;1,"Check chosen family",IF(COUNTIFS('Parent links'!$A$6:$A$755,A359,'Parent links'!$B$6:$B$755,I359,'Parent links'!$C$6:$C$755,J359)&lt;&gt;1,"Check chosen parent link","")))))</x:f>
      </x:c>
    </x:row>
    <x:row r="360" ht="25" customHeight="1">
      <x:c r="A360" s="10"/>
      <x:c r="B360" s="10"/>
      <x:c r="C360" s="10"/>
      <x:c r="D360" s="11"/>
      <x:c r="E360" s="11"/>
      <x:c r="F360" s="11"/>
      <x:c r="G360" s="11"/>
      <x:c r="H360" s="10"/>
      <x:c r="I360" s="10"/>
      <x:c r="J360" s="10"/>
      <x:c r="K360" s="10"/>
      <x:c r="L360" s="10"/>
      <x:c r="M360" s="5" t="str">
        <x:f>IF(A360="","",IF(COUNTIFS($A$6:$A$505,A360)&lt;&gt;1,"[Duplicate ID]",IF(AND('Start'!$D$6&lt;&gt;"No",H360&lt;&gt;"Deceased"),"Private person",IF(TRIM(B360&amp;" "&amp;C360)="","[Name unknown]",TRIM(B360&amp;" "&amp;C360)))))</x:f>
      </x:c>
      <x:c r="N360" s="5" t="str">
        <x:f>IF(A360="","",IF(AND('Start'!$D$6&lt;&gt;"No",H360&lt;&gt;"Deceased"),"",IF(D360="","", "b. "&amp;D360)&amp;IF(F360="","","  d. "&amp;F360)))</x:f>
      </x:c>
      <x:c r="O360" s="5" t="str">
        <x:f>IF(A360="","",IF(COUNTIFS($A$6:$A$505,A360)&lt;&gt;1,"Duplicate person ID",IF(I360="","",IF(COUNTIFS('Families'!$A$6:$A$305,I360)&lt;&gt;1,"Check chosen family",IF(COUNTIFS('Parent links'!$A$6:$A$755,A360,'Parent links'!$B$6:$B$755,I360,'Parent links'!$C$6:$C$755,J360)&lt;&gt;1,"Check chosen parent link","")))))</x:f>
      </x:c>
    </x:row>
    <x:row r="361" ht="25" customHeight="1">
      <x:c r="A361" s="10"/>
      <x:c r="B361" s="10"/>
      <x:c r="C361" s="10"/>
      <x:c r="D361" s="11"/>
      <x:c r="E361" s="11"/>
      <x:c r="F361" s="11"/>
      <x:c r="G361" s="11"/>
      <x:c r="H361" s="10"/>
      <x:c r="I361" s="10"/>
      <x:c r="J361" s="10"/>
      <x:c r="K361" s="10"/>
      <x:c r="L361" s="10"/>
      <x:c r="M361" s="5" t="str">
        <x:f>IF(A361="","",IF(COUNTIFS($A$6:$A$505,A361)&lt;&gt;1,"[Duplicate ID]",IF(AND('Start'!$D$6&lt;&gt;"No",H361&lt;&gt;"Deceased"),"Private person",IF(TRIM(B361&amp;" "&amp;C361)="","[Name unknown]",TRIM(B361&amp;" "&amp;C361)))))</x:f>
      </x:c>
      <x:c r="N361" s="5" t="str">
        <x:f>IF(A361="","",IF(AND('Start'!$D$6&lt;&gt;"No",H361&lt;&gt;"Deceased"),"",IF(D361="","", "b. "&amp;D361)&amp;IF(F361="","","  d. "&amp;F361)))</x:f>
      </x:c>
      <x:c r="O361" s="5" t="str">
        <x:f>IF(A361="","",IF(COUNTIFS($A$6:$A$505,A361)&lt;&gt;1,"Duplicate person ID",IF(I361="","",IF(COUNTIFS('Families'!$A$6:$A$305,I361)&lt;&gt;1,"Check chosen family",IF(COUNTIFS('Parent links'!$A$6:$A$755,A361,'Parent links'!$B$6:$B$755,I361,'Parent links'!$C$6:$C$755,J361)&lt;&gt;1,"Check chosen parent link","")))))</x:f>
      </x:c>
    </x:row>
    <x:row r="362" ht="25" customHeight="1">
      <x:c r="A362" s="10"/>
      <x:c r="B362" s="10"/>
      <x:c r="C362" s="10"/>
      <x:c r="D362" s="11"/>
      <x:c r="E362" s="11"/>
      <x:c r="F362" s="11"/>
      <x:c r="G362" s="11"/>
      <x:c r="H362" s="10"/>
      <x:c r="I362" s="10"/>
      <x:c r="J362" s="10"/>
      <x:c r="K362" s="10"/>
      <x:c r="L362" s="10"/>
      <x:c r="M362" s="5" t="str">
        <x:f>IF(A362="","",IF(COUNTIFS($A$6:$A$505,A362)&lt;&gt;1,"[Duplicate ID]",IF(AND('Start'!$D$6&lt;&gt;"No",H362&lt;&gt;"Deceased"),"Private person",IF(TRIM(B362&amp;" "&amp;C362)="","[Name unknown]",TRIM(B362&amp;" "&amp;C362)))))</x:f>
      </x:c>
      <x:c r="N362" s="5" t="str">
        <x:f>IF(A362="","",IF(AND('Start'!$D$6&lt;&gt;"No",H362&lt;&gt;"Deceased"),"",IF(D362="","", "b. "&amp;D362)&amp;IF(F362="","","  d. "&amp;F362)))</x:f>
      </x:c>
      <x:c r="O362" s="5" t="str">
        <x:f>IF(A362="","",IF(COUNTIFS($A$6:$A$505,A362)&lt;&gt;1,"Duplicate person ID",IF(I362="","",IF(COUNTIFS('Families'!$A$6:$A$305,I362)&lt;&gt;1,"Check chosen family",IF(COUNTIFS('Parent links'!$A$6:$A$755,A362,'Parent links'!$B$6:$B$755,I362,'Parent links'!$C$6:$C$755,J362)&lt;&gt;1,"Check chosen parent link","")))))</x:f>
      </x:c>
    </x:row>
    <x:row r="363" ht="25" customHeight="1">
      <x:c r="A363" s="10"/>
      <x:c r="B363" s="10"/>
      <x:c r="C363" s="10"/>
      <x:c r="D363" s="11"/>
      <x:c r="E363" s="11"/>
      <x:c r="F363" s="11"/>
      <x:c r="G363" s="11"/>
      <x:c r="H363" s="10"/>
      <x:c r="I363" s="10"/>
      <x:c r="J363" s="10"/>
      <x:c r="K363" s="10"/>
      <x:c r="L363" s="10"/>
      <x:c r="M363" s="5" t="str">
        <x:f>IF(A363="","",IF(COUNTIFS($A$6:$A$505,A363)&lt;&gt;1,"[Duplicate ID]",IF(AND('Start'!$D$6&lt;&gt;"No",H363&lt;&gt;"Deceased"),"Private person",IF(TRIM(B363&amp;" "&amp;C363)="","[Name unknown]",TRIM(B363&amp;" "&amp;C363)))))</x:f>
      </x:c>
      <x:c r="N363" s="5" t="str">
        <x:f>IF(A363="","",IF(AND('Start'!$D$6&lt;&gt;"No",H363&lt;&gt;"Deceased"),"",IF(D363="","", "b. "&amp;D363)&amp;IF(F363="","","  d. "&amp;F363)))</x:f>
      </x:c>
      <x:c r="O363" s="5" t="str">
        <x:f>IF(A363="","",IF(COUNTIFS($A$6:$A$505,A363)&lt;&gt;1,"Duplicate person ID",IF(I363="","",IF(COUNTIFS('Families'!$A$6:$A$305,I363)&lt;&gt;1,"Check chosen family",IF(COUNTIFS('Parent links'!$A$6:$A$755,A363,'Parent links'!$B$6:$B$755,I363,'Parent links'!$C$6:$C$755,J363)&lt;&gt;1,"Check chosen parent link","")))))</x:f>
      </x:c>
    </x:row>
    <x:row r="364" ht="25" customHeight="1">
      <x:c r="A364" s="10"/>
      <x:c r="B364" s="10"/>
      <x:c r="C364" s="10"/>
      <x:c r="D364" s="11"/>
      <x:c r="E364" s="11"/>
      <x:c r="F364" s="11"/>
      <x:c r="G364" s="11"/>
      <x:c r="H364" s="10"/>
      <x:c r="I364" s="10"/>
      <x:c r="J364" s="10"/>
      <x:c r="K364" s="10"/>
      <x:c r="L364" s="10"/>
      <x:c r="M364" s="5" t="str">
        <x:f>IF(A364="","",IF(COUNTIFS($A$6:$A$505,A364)&lt;&gt;1,"[Duplicate ID]",IF(AND('Start'!$D$6&lt;&gt;"No",H364&lt;&gt;"Deceased"),"Private person",IF(TRIM(B364&amp;" "&amp;C364)="","[Name unknown]",TRIM(B364&amp;" "&amp;C364)))))</x:f>
      </x:c>
      <x:c r="N364" s="5" t="str">
        <x:f>IF(A364="","",IF(AND('Start'!$D$6&lt;&gt;"No",H364&lt;&gt;"Deceased"),"",IF(D364="","", "b. "&amp;D364)&amp;IF(F364="","","  d. "&amp;F364)))</x:f>
      </x:c>
      <x:c r="O364" s="5" t="str">
        <x:f>IF(A364="","",IF(COUNTIFS($A$6:$A$505,A364)&lt;&gt;1,"Duplicate person ID",IF(I364="","",IF(COUNTIFS('Families'!$A$6:$A$305,I364)&lt;&gt;1,"Check chosen family",IF(COUNTIFS('Parent links'!$A$6:$A$755,A364,'Parent links'!$B$6:$B$755,I364,'Parent links'!$C$6:$C$755,J364)&lt;&gt;1,"Check chosen parent link","")))))</x:f>
      </x:c>
    </x:row>
    <x:row r="365" ht="25" customHeight="1">
      <x:c r="A365" s="10"/>
      <x:c r="B365" s="10"/>
      <x:c r="C365" s="10"/>
      <x:c r="D365" s="11"/>
      <x:c r="E365" s="11"/>
      <x:c r="F365" s="11"/>
      <x:c r="G365" s="11"/>
      <x:c r="H365" s="10"/>
      <x:c r="I365" s="10"/>
      <x:c r="J365" s="10"/>
      <x:c r="K365" s="10"/>
      <x:c r="L365" s="10"/>
      <x:c r="M365" s="5" t="str">
        <x:f>IF(A365="","",IF(COUNTIFS($A$6:$A$505,A365)&lt;&gt;1,"[Duplicate ID]",IF(AND('Start'!$D$6&lt;&gt;"No",H365&lt;&gt;"Deceased"),"Private person",IF(TRIM(B365&amp;" "&amp;C365)="","[Name unknown]",TRIM(B365&amp;" "&amp;C365)))))</x:f>
      </x:c>
      <x:c r="N365" s="5" t="str">
        <x:f>IF(A365="","",IF(AND('Start'!$D$6&lt;&gt;"No",H365&lt;&gt;"Deceased"),"",IF(D365="","", "b. "&amp;D365)&amp;IF(F365="","","  d. "&amp;F365)))</x:f>
      </x:c>
      <x:c r="O365" s="5" t="str">
        <x:f>IF(A365="","",IF(COUNTIFS($A$6:$A$505,A365)&lt;&gt;1,"Duplicate person ID",IF(I365="","",IF(COUNTIFS('Families'!$A$6:$A$305,I365)&lt;&gt;1,"Check chosen family",IF(COUNTIFS('Parent links'!$A$6:$A$755,A365,'Parent links'!$B$6:$B$755,I365,'Parent links'!$C$6:$C$755,J365)&lt;&gt;1,"Check chosen parent link","")))))</x:f>
      </x:c>
    </x:row>
    <x:row r="366" ht="25" customHeight="1">
      <x:c r="A366" s="10"/>
      <x:c r="B366" s="10"/>
      <x:c r="C366" s="10"/>
      <x:c r="D366" s="11"/>
      <x:c r="E366" s="11"/>
      <x:c r="F366" s="11"/>
      <x:c r="G366" s="11"/>
      <x:c r="H366" s="10"/>
      <x:c r="I366" s="10"/>
      <x:c r="J366" s="10"/>
      <x:c r="K366" s="10"/>
      <x:c r="L366" s="10"/>
      <x:c r="M366" s="5" t="str">
        <x:f>IF(A366="","",IF(COUNTIFS($A$6:$A$505,A366)&lt;&gt;1,"[Duplicate ID]",IF(AND('Start'!$D$6&lt;&gt;"No",H366&lt;&gt;"Deceased"),"Private person",IF(TRIM(B366&amp;" "&amp;C366)="","[Name unknown]",TRIM(B366&amp;" "&amp;C366)))))</x:f>
      </x:c>
      <x:c r="N366" s="5" t="str">
        <x:f>IF(A366="","",IF(AND('Start'!$D$6&lt;&gt;"No",H366&lt;&gt;"Deceased"),"",IF(D366="","", "b. "&amp;D366)&amp;IF(F366="","","  d. "&amp;F366)))</x:f>
      </x:c>
      <x:c r="O366" s="5" t="str">
        <x:f>IF(A366="","",IF(COUNTIFS($A$6:$A$505,A366)&lt;&gt;1,"Duplicate person ID",IF(I366="","",IF(COUNTIFS('Families'!$A$6:$A$305,I366)&lt;&gt;1,"Check chosen family",IF(COUNTIFS('Parent links'!$A$6:$A$755,A366,'Parent links'!$B$6:$B$755,I366,'Parent links'!$C$6:$C$755,J366)&lt;&gt;1,"Check chosen parent link","")))))</x:f>
      </x:c>
    </x:row>
    <x:row r="367" ht="25" customHeight="1">
      <x:c r="A367" s="10"/>
      <x:c r="B367" s="10"/>
      <x:c r="C367" s="10"/>
      <x:c r="D367" s="11"/>
      <x:c r="E367" s="11"/>
      <x:c r="F367" s="11"/>
      <x:c r="G367" s="11"/>
      <x:c r="H367" s="10"/>
      <x:c r="I367" s="10"/>
      <x:c r="J367" s="10"/>
      <x:c r="K367" s="10"/>
      <x:c r="L367" s="10"/>
      <x:c r="M367" s="5" t="str">
        <x:f>IF(A367="","",IF(COUNTIFS($A$6:$A$505,A367)&lt;&gt;1,"[Duplicate ID]",IF(AND('Start'!$D$6&lt;&gt;"No",H367&lt;&gt;"Deceased"),"Private person",IF(TRIM(B367&amp;" "&amp;C367)="","[Name unknown]",TRIM(B367&amp;" "&amp;C367)))))</x:f>
      </x:c>
      <x:c r="N367" s="5" t="str">
        <x:f>IF(A367="","",IF(AND('Start'!$D$6&lt;&gt;"No",H367&lt;&gt;"Deceased"),"",IF(D367="","", "b. "&amp;D367)&amp;IF(F367="","","  d. "&amp;F367)))</x:f>
      </x:c>
      <x:c r="O367" s="5" t="str">
        <x:f>IF(A367="","",IF(COUNTIFS($A$6:$A$505,A367)&lt;&gt;1,"Duplicate person ID",IF(I367="","",IF(COUNTIFS('Families'!$A$6:$A$305,I367)&lt;&gt;1,"Check chosen family",IF(COUNTIFS('Parent links'!$A$6:$A$755,A367,'Parent links'!$B$6:$B$755,I367,'Parent links'!$C$6:$C$755,J367)&lt;&gt;1,"Check chosen parent link","")))))</x:f>
      </x:c>
    </x:row>
    <x:row r="368" ht="25" customHeight="1">
      <x:c r="A368" s="10"/>
      <x:c r="B368" s="10"/>
      <x:c r="C368" s="10"/>
      <x:c r="D368" s="11"/>
      <x:c r="E368" s="11"/>
      <x:c r="F368" s="11"/>
      <x:c r="G368" s="11"/>
      <x:c r="H368" s="10"/>
      <x:c r="I368" s="10"/>
      <x:c r="J368" s="10"/>
      <x:c r="K368" s="10"/>
      <x:c r="L368" s="10"/>
      <x:c r="M368" s="5" t="str">
        <x:f>IF(A368="","",IF(COUNTIFS($A$6:$A$505,A368)&lt;&gt;1,"[Duplicate ID]",IF(AND('Start'!$D$6&lt;&gt;"No",H368&lt;&gt;"Deceased"),"Private person",IF(TRIM(B368&amp;" "&amp;C368)="","[Name unknown]",TRIM(B368&amp;" "&amp;C368)))))</x:f>
      </x:c>
      <x:c r="N368" s="5" t="str">
        <x:f>IF(A368="","",IF(AND('Start'!$D$6&lt;&gt;"No",H368&lt;&gt;"Deceased"),"",IF(D368="","", "b. "&amp;D368)&amp;IF(F368="","","  d. "&amp;F368)))</x:f>
      </x:c>
      <x:c r="O368" s="5" t="str">
        <x:f>IF(A368="","",IF(COUNTIFS($A$6:$A$505,A368)&lt;&gt;1,"Duplicate person ID",IF(I368="","",IF(COUNTIFS('Families'!$A$6:$A$305,I368)&lt;&gt;1,"Check chosen family",IF(COUNTIFS('Parent links'!$A$6:$A$755,A368,'Parent links'!$B$6:$B$755,I368,'Parent links'!$C$6:$C$755,J368)&lt;&gt;1,"Check chosen parent link","")))))</x:f>
      </x:c>
    </x:row>
    <x:row r="369" ht="25" customHeight="1">
      <x:c r="A369" s="10"/>
      <x:c r="B369" s="10"/>
      <x:c r="C369" s="10"/>
      <x:c r="D369" s="11"/>
      <x:c r="E369" s="11"/>
      <x:c r="F369" s="11"/>
      <x:c r="G369" s="11"/>
      <x:c r="H369" s="10"/>
      <x:c r="I369" s="10"/>
      <x:c r="J369" s="10"/>
      <x:c r="K369" s="10"/>
      <x:c r="L369" s="10"/>
      <x:c r="M369" s="5" t="str">
        <x:f>IF(A369="","",IF(COUNTIFS($A$6:$A$505,A369)&lt;&gt;1,"[Duplicate ID]",IF(AND('Start'!$D$6&lt;&gt;"No",H369&lt;&gt;"Deceased"),"Private person",IF(TRIM(B369&amp;" "&amp;C369)="","[Name unknown]",TRIM(B369&amp;" "&amp;C369)))))</x:f>
      </x:c>
      <x:c r="N369" s="5" t="str">
        <x:f>IF(A369="","",IF(AND('Start'!$D$6&lt;&gt;"No",H369&lt;&gt;"Deceased"),"",IF(D369="","", "b. "&amp;D369)&amp;IF(F369="","","  d. "&amp;F369)))</x:f>
      </x:c>
      <x:c r="O369" s="5" t="str">
        <x:f>IF(A369="","",IF(COUNTIFS($A$6:$A$505,A369)&lt;&gt;1,"Duplicate person ID",IF(I369="","",IF(COUNTIFS('Families'!$A$6:$A$305,I369)&lt;&gt;1,"Check chosen family",IF(COUNTIFS('Parent links'!$A$6:$A$755,A369,'Parent links'!$B$6:$B$755,I369,'Parent links'!$C$6:$C$755,J369)&lt;&gt;1,"Check chosen parent link","")))))</x:f>
      </x:c>
    </x:row>
    <x:row r="370" ht="25" customHeight="1">
      <x:c r="A370" s="10"/>
      <x:c r="B370" s="10"/>
      <x:c r="C370" s="10"/>
      <x:c r="D370" s="11"/>
      <x:c r="E370" s="11"/>
      <x:c r="F370" s="11"/>
      <x:c r="G370" s="11"/>
      <x:c r="H370" s="10"/>
      <x:c r="I370" s="10"/>
      <x:c r="J370" s="10"/>
      <x:c r="K370" s="10"/>
      <x:c r="L370" s="10"/>
      <x:c r="M370" s="5" t="str">
        <x:f>IF(A370="","",IF(COUNTIFS($A$6:$A$505,A370)&lt;&gt;1,"[Duplicate ID]",IF(AND('Start'!$D$6&lt;&gt;"No",H370&lt;&gt;"Deceased"),"Private person",IF(TRIM(B370&amp;" "&amp;C370)="","[Name unknown]",TRIM(B370&amp;" "&amp;C370)))))</x:f>
      </x:c>
      <x:c r="N370" s="5" t="str">
        <x:f>IF(A370="","",IF(AND('Start'!$D$6&lt;&gt;"No",H370&lt;&gt;"Deceased"),"",IF(D370="","", "b. "&amp;D370)&amp;IF(F370="","","  d. "&amp;F370)))</x:f>
      </x:c>
      <x:c r="O370" s="5" t="str">
        <x:f>IF(A370="","",IF(COUNTIFS($A$6:$A$505,A370)&lt;&gt;1,"Duplicate person ID",IF(I370="","",IF(COUNTIFS('Families'!$A$6:$A$305,I370)&lt;&gt;1,"Check chosen family",IF(COUNTIFS('Parent links'!$A$6:$A$755,A370,'Parent links'!$B$6:$B$755,I370,'Parent links'!$C$6:$C$755,J370)&lt;&gt;1,"Check chosen parent link","")))))</x:f>
      </x:c>
    </x:row>
    <x:row r="371" ht="25" customHeight="1">
      <x:c r="A371" s="10"/>
      <x:c r="B371" s="10"/>
      <x:c r="C371" s="10"/>
      <x:c r="D371" s="11"/>
      <x:c r="E371" s="11"/>
      <x:c r="F371" s="11"/>
      <x:c r="G371" s="11"/>
      <x:c r="H371" s="10"/>
      <x:c r="I371" s="10"/>
      <x:c r="J371" s="10"/>
      <x:c r="K371" s="10"/>
      <x:c r="L371" s="10"/>
      <x:c r="M371" s="5" t="str">
        <x:f>IF(A371="","",IF(COUNTIFS($A$6:$A$505,A371)&lt;&gt;1,"[Duplicate ID]",IF(AND('Start'!$D$6&lt;&gt;"No",H371&lt;&gt;"Deceased"),"Private person",IF(TRIM(B371&amp;" "&amp;C371)="","[Name unknown]",TRIM(B371&amp;" "&amp;C371)))))</x:f>
      </x:c>
      <x:c r="N371" s="5" t="str">
        <x:f>IF(A371="","",IF(AND('Start'!$D$6&lt;&gt;"No",H371&lt;&gt;"Deceased"),"",IF(D371="","", "b. "&amp;D371)&amp;IF(F371="","","  d. "&amp;F371)))</x:f>
      </x:c>
      <x:c r="O371" s="5" t="str">
        <x:f>IF(A371="","",IF(COUNTIFS($A$6:$A$505,A371)&lt;&gt;1,"Duplicate person ID",IF(I371="","",IF(COUNTIFS('Families'!$A$6:$A$305,I371)&lt;&gt;1,"Check chosen family",IF(COUNTIFS('Parent links'!$A$6:$A$755,A371,'Parent links'!$B$6:$B$755,I371,'Parent links'!$C$6:$C$755,J371)&lt;&gt;1,"Check chosen parent link","")))))</x:f>
      </x:c>
    </x:row>
    <x:row r="372" ht="25" customHeight="1">
      <x:c r="A372" s="10"/>
      <x:c r="B372" s="10"/>
      <x:c r="C372" s="10"/>
      <x:c r="D372" s="11"/>
      <x:c r="E372" s="11"/>
      <x:c r="F372" s="11"/>
      <x:c r="G372" s="11"/>
      <x:c r="H372" s="10"/>
      <x:c r="I372" s="10"/>
      <x:c r="J372" s="10"/>
      <x:c r="K372" s="10"/>
      <x:c r="L372" s="10"/>
      <x:c r="M372" s="5" t="str">
        <x:f>IF(A372="","",IF(COUNTIFS($A$6:$A$505,A372)&lt;&gt;1,"[Duplicate ID]",IF(AND('Start'!$D$6&lt;&gt;"No",H372&lt;&gt;"Deceased"),"Private person",IF(TRIM(B372&amp;" "&amp;C372)="","[Name unknown]",TRIM(B372&amp;" "&amp;C372)))))</x:f>
      </x:c>
      <x:c r="N372" s="5" t="str">
        <x:f>IF(A372="","",IF(AND('Start'!$D$6&lt;&gt;"No",H372&lt;&gt;"Deceased"),"",IF(D372="","", "b. "&amp;D372)&amp;IF(F372="","","  d. "&amp;F372)))</x:f>
      </x:c>
      <x:c r="O372" s="5" t="str">
        <x:f>IF(A372="","",IF(COUNTIFS($A$6:$A$505,A372)&lt;&gt;1,"Duplicate person ID",IF(I372="","",IF(COUNTIFS('Families'!$A$6:$A$305,I372)&lt;&gt;1,"Check chosen family",IF(COUNTIFS('Parent links'!$A$6:$A$755,A372,'Parent links'!$B$6:$B$755,I372,'Parent links'!$C$6:$C$755,J372)&lt;&gt;1,"Check chosen parent link","")))))</x:f>
      </x:c>
    </x:row>
    <x:row r="373" ht="25" customHeight="1">
      <x:c r="A373" s="10"/>
      <x:c r="B373" s="10"/>
      <x:c r="C373" s="10"/>
      <x:c r="D373" s="11"/>
      <x:c r="E373" s="11"/>
      <x:c r="F373" s="11"/>
      <x:c r="G373" s="11"/>
      <x:c r="H373" s="10"/>
      <x:c r="I373" s="10"/>
      <x:c r="J373" s="10"/>
      <x:c r="K373" s="10"/>
      <x:c r="L373" s="10"/>
      <x:c r="M373" s="5" t="str">
        <x:f>IF(A373="","",IF(COUNTIFS($A$6:$A$505,A373)&lt;&gt;1,"[Duplicate ID]",IF(AND('Start'!$D$6&lt;&gt;"No",H373&lt;&gt;"Deceased"),"Private person",IF(TRIM(B373&amp;" "&amp;C373)="","[Name unknown]",TRIM(B373&amp;" "&amp;C373)))))</x:f>
      </x:c>
      <x:c r="N373" s="5" t="str">
        <x:f>IF(A373="","",IF(AND('Start'!$D$6&lt;&gt;"No",H373&lt;&gt;"Deceased"),"",IF(D373="","", "b. "&amp;D373)&amp;IF(F373="","","  d. "&amp;F373)))</x:f>
      </x:c>
      <x:c r="O373" s="5" t="str">
        <x:f>IF(A373="","",IF(COUNTIFS($A$6:$A$505,A373)&lt;&gt;1,"Duplicate person ID",IF(I373="","",IF(COUNTIFS('Families'!$A$6:$A$305,I373)&lt;&gt;1,"Check chosen family",IF(COUNTIFS('Parent links'!$A$6:$A$755,A373,'Parent links'!$B$6:$B$755,I373,'Parent links'!$C$6:$C$755,J373)&lt;&gt;1,"Check chosen parent link","")))))</x:f>
      </x:c>
    </x:row>
    <x:row r="374" ht="25" customHeight="1">
      <x:c r="A374" s="10"/>
      <x:c r="B374" s="10"/>
      <x:c r="C374" s="10"/>
      <x:c r="D374" s="11"/>
      <x:c r="E374" s="11"/>
      <x:c r="F374" s="11"/>
      <x:c r="G374" s="11"/>
      <x:c r="H374" s="10"/>
      <x:c r="I374" s="10"/>
      <x:c r="J374" s="10"/>
      <x:c r="K374" s="10"/>
      <x:c r="L374" s="10"/>
      <x:c r="M374" s="5" t="str">
        <x:f>IF(A374="","",IF(COUNTIFS($A$6:$A$505,A374)&lt;&gt;1,"[Duplicate ID]",IF(AND('Start'!$D$6&lt;&gt;"No",H374&lt;&gt;"Deceased"),"Private person",IF(TRIM(B374&amp;" "&amp;C374)="","[Name unknown]",TRIM(B374&amp;" "&amp;C374)))))</x:f>
      </x:c>
      <x:c r="N374" s="5" t="str">
        <x:f>IF(A374="","",IF(AND('Start'!$D$6&lt;&gt;"No",H374&lt;&gt;"Deceased"),"",IF(D374="","", "b. "&amp;D374)&amp;IF(F374="","","  d. "&amp;F374)))</x:f>
      </x:c>
      <x:c r="O374" s="5" t="str">
        <x:f>IF(A374="","",IF(COUNTIFS($A$6:$A$505,A374)&lt;&gt;1,"Duplicate person ID",IF(I374="","",IF(COUNTIFS('Families'!$A$6:$A$305,I374)&lt;&gt;1,"Check chosen family",IF(COUNTIFS('Parent links'!$A$6:$A$755,A374,'Parent links'!$B$6:$B$755,I374,'Parent links'!$C$6:$C$755,J374)&lt;&gt;1,"Check chosen parent link","")))))</x:f>
      </x:c>
    </x:row>
    <x:row r="375" ht="25" customHeight="1">
      <x:c r="A375" s="10"/>
      <x:c r="B375" s="10"/>
      <x:c r="C375" s="10"/>
      <x:c r="D375" s="11"/>
      <x:c r="E375" s="11"/>
      <x:c r="F375" s="11"/>
      <x:c r="G375" s="11"/>
      <x:c r="H375" s="10"/>
      <x:c r="I375" s="10"/>
      <x:c r="J375" s="10"/>
      <x:c r="K375" s="10"/>
      <x:c r="L375" s="10"/>
      <x:c r="M375" s="5" t="str">
        <x:f>IF(A375="","",IF(COUNTIFS($A$6:$A$505,A375)&lt;&gt;1,"[Duplicate ID]",IF(AND('Start'!$D$6&lt;&gt;"No",H375&lt;&gt;"Deceased"),"Private person",IF(TRIM(B375&amp;" "&amp;C375)="","[Name unknown]",TRIM(B375&amp;" "&amp;C375)))))</x:f>
      </x:c>
      <x:c r="N375" s="5" t="str">
        <x:f>IF(A375="","",IF(AND('Start'!$D$6&lt;&gt;"No",H375&lt;&gt;"Deceased"),"",IF(D375="","", "b. "&amp;D375)&amp;IF(F375="","","  d. "&amp;F375)))</x:f>
      </x:c>
      <x:c r="O375" s="5" t="str">
        <x:f>IF(A375="","",IF(COUNTIFS($A$6:$A$505,A375)&lt;&gt;1,"Duplicate person ID",IF(I375="","",IF(COUNTIFS('Families'!$A$6:$A$305,I375)&lt;&gt;1,"Check chosen family",IF(COUNTIFS('Parent links'!$A$6:$A$755,A375,'Parent links'!$B$6:$B$755,I375,'Parent links'!$C$6:$C$755,J375)&lt;&gt;1,"Check chosen parent link","")))))</x:f>
      </x:c>
    </x:row>
    <x:row r="376" ht="25" customHeight="1">
      <x:c r="A376" s="10"/>
      <x:c r="B376" s="10"/>
      <x:c r="C376" s="10"/>
      <x:c r="D376" s="11"/>
      <x:c r="E376" s="11"/>
      <x:c r="F376" s="11"/>
      <x:c r="G376" s="11"/>
      <x:c r="H376" s="10"/>
      <x:c r="I376" s="10"/>
      <x:c r="J376" s="10"/>
      <x:c r="K376" s="10"/>
      <x:c r="L376" s="10"/>
      <x:c r="M376" s="5" t="str">
        <x:f>IF(A376="","",IF(COUNTIFS($A$6:$A$505,A376)&lt;&gt;1,"[Duplicate ID]",IF(AND('Start'!$D$6&lt;&gt;"No",H376&lt;&gt;"Deceased"),"Private person",IF(TRIM(B376&amp;" "&amp;C376)="","[Name unknown]",TRIM(B376&amp;" "&amp;C376)))))</x:f>
      </x:c>
      <x:c r="N376" s="5" t="str">
        <x:f>IF(A376="","",IF(AND('Start'!$D$6&lt;&gt;"No",H376&lt;&gt;"Deceased"),"",IF(D376="","", "b. "&amp;D376)&amp;IF(F376="","","  d. "&amp;F376)))</x:f>
      </x:c>
      <x:c r="O376" s="5" t="str">
        <x:f>IF(A376="","",IF(COUNTIFS($A$6:$A$505,A376)&lt;&gt;1,"Duplicate person ID",IF(I376="","",IF(COUNTIFS('Families'!$A$6:$A$305,I376)&lt;&gt;1,"Check chosen family",IF(COUNTIFS('Parent links'!$A$6:$A$755,A376,'Parent links'!$B$6:$B$755,I376,'Parent links'!$C$6:$C$755,J376)&lt;&gt;1,"Check chosen parent link","")))))</x:f>
      </x:c>
    </x:row>
    <x:row r="377" ht="25" customHeight="1">
      <x:c r="A377" s="10"/>
      <x:c r="B377" s="10"/>
      <x:c r="C377" s="10"/>
      <x:c r="D377" s="11"/>
      <x:c r="E377" s="11"/>
      <x:c r="F377" s="11"/>
      <x:c r="G377" s="11"/>
      <x:c r="H377" s="10"/>
      <x:c r="I377" s="10"/>
      <x:c r="J377" s="10"/>
      <x:c r="K377" s="10"/>
      <x:c r="L377" s="10"/>
      <x:c r="M377" s="5" t="str">
        <x:f>IF(A377="","",IF(COUNTIFS($A$6:$A$505,A377)&lt;&gt;1,"[Duplicate ID]",IF(AND('Start'!$D$6&lt;&gt;"No",H377&lt;&gt;"Deceased"),"Private person",IF(TRIM(B377&amp;" "&amp;C377)="","[Name unknown]",TRIM(B377&amp;" "&amp;C377)))))</x:f>
      </x:c>
      <x:c r="N377" s="5" t="str">
        <x:f>IF(A377="","",IF(AND('Start'!$D$6&lt;&gt;"No",H377&lt;&gt;"Deceased"),"",IF(D377="","", "b. "&amp;D377)&amp;IF(F377="","","  d. "&amp;F377)))</x:f>
      </x:c>
      <x:c r="O377" s="5" t="str">
        <x:f>IF(A377="","",IF(COUNTIFS($A$6:$A$505,A377)&lt;&gt;1,"Duplicate person ID",IF(I377="","",IF(COUNTIFS('Families'!$A$6:$A$305,I377)&lt;&gt;1,"Check chosen family",IF(COUNTIFS('Parent links'!$A$6:$A$755,A377,'Parent links'!$B$6:$B$755,I377,'Parent links'!$C$6:$C$755,J377)&lt;&gt;1,"Check chosen parent link","")))))</x:f>
      </x:c>
    </x:row>
    <x:row r="378" ht="25" customHeight="1">
      <x:c r="A378" s="10"/>
      <x:c r="B378" s="10"/>
      <x:c r="C378" s="10"/>
      <x:c r="D378" s="11"/>
      <x:c r="E378" s="11"/>
      <x:c r="F378" s="11"/>
      <x:c r="G378" s="11"/>
      <x:c r="H378" s="10"/>
      <x:c r="I378" s="10"/>
      <x:c r="J378" s="10"/>
      <x:c r="K378" s="10"/>
      <x:c r="L378" s="10"/>
      <x:c r="M378" s="5" t="str">
        <x:f>IF(A378="","",IF(COUNTIFS($A$6:$A$505,A378)&lt;&gt;1,"[Duplicate ID]",IF(AND('Start'!$D$6&lt;&gt;"No",H378&lt;&gt;"Deceased"),"Private person",IF(TRIM(B378&amp;" "&amp;C378)="","[Name unknown]",TRIM(B378&amp;" "&amp;C378)))))</x:f>
      </x:c>
      <x:c r="N378" s="5" t="str">
        <x:f>IF(A378="","",IF(AND('Start'!$D$6&lt;&gt;"No",H378&lt;&gt;"Deceased"),"",IF(D378="","", "b. "&amp;D378)&amp;IF(F378="","","  d. "&amp;F378)))</x:f>
      </x:c>
      <x:c r="O378" s="5" t="str">
        <x:f>IF(A378="","",IF(COUNTIFS($A$6:$A$505,A378)&lt;&gt;1,"Duplicate person ID",IF(I378="","",IF(COUNTIFS('Families'!$A$6:$A$305,I378)&lt;&gt;1,"Check chosen family",IF(COUNTIFS('Parent links'!$A$6:$A$755,A378,'Parent links'!$B$6:$B$755,I378,'Parent links'!$C$6:$C$755,J378)&lt;&gt;1,"Check chosen parent link","")))))</x:f>
      </x:c>
    </x:row>
    <x:row r="379" ht="25" customHeight="1">
      <x:c r="A379" s="10"/>
      <x:c r="B379" s="10"/>
      <x:c r="C379" s="10"/>
      <x:c r="D379" s="11"/>
      <x:c r="E379" s="11"/>
      <x:c r="F379" s="11"/>
      <x:c r="G379" s="11"/>
      <x:c r="H379" s="10"/>
      <x:c r="I379" s="10"/>
      <x:c r="J379" s="10"/>
      <x:c r="K379" s="10"/>
      <x:c r="L379" s="10"/>
      <x:c r="M379" s="5" t="str">
        <x:f>IF(A379="","",IF(COUNTIFS($A$6:$A$505,A379)&lt;&gt;1,"[Duplicate ID]",IF(AND('Start'!$D$6&lt;&gt;"No",H379&lt;&gt;"Deceased"),"Private person",IF(TRIM(B379&amp;" "&amp;C379)="","[Name unknown]",TRIM(B379&amp;" "&amp;C379)))))</x:f>
      </x:c>
      <x:c r="N379" s="5" t="str">
        <x:f>IF(A379="","",IF(AND('Start'!$D$6&lt;&gt;"No",H379&lt;&gt;"Deceased"),"",IF(D379="","", "b. "&amp;D379)&amp;IF(F379="","","  d. "&amp;F379)))</x:f>
      </x:c>
      <x:c r="O379" s="5" t="str">
        <x:f>IF(A379="","",IF(COUNTIFS($A$6:$A$505,A379)&lt;&gt;1,"Duplicate person ID",IF(I379="","",IF(COUNTIFS('Families'!$A$6:$A$305,I379)&lt;&gt;1,"Check chosen family",IF(COUNTIFS('Parent links'!$A$6:$A$755,A379,'Parent links'!$B$6:$B$755,I379,'Parent links'!$C$6:$C$755,J379)&lt;&gt;1,"Check chosen parent link","")))))</x:f>
      </x:c>
    </x:row>
    <x:row r="380" ht="25" customHeight="1">
      <x:c r="A380" s="10"/>
      <x:c r="B380" s="10"/>
      <x:c r="C380" s="10"/>
      <x:c r="D380" s="11"/>
      <x:c r="E380" s="11"/>
      <x:c r="F380" s="11"/>
      <x:c r="G380" s="11"/>
      <x:c r="H380" s="10"/>
      <x:c r="I380" s="10"/>
      <x:c r="J380" s="10"/>
      <x:c r="K380" s="10"/>
      <x:c r="L380" s="10"/>
      <x:c r="M380" s="5" t="str">
        <x:f>IF(A380="","",IF(COUNTIFS($A$6:$A$505,A380)&lt;&gt;1,"[Duplicate ID]",IF(AND('Start'!$D$6&lt;&gt;"No",H380&lt;&gt;"Deceased"),"Private person",IF(TRIM(B380&amp;" "&amp;C380)="","[Name unknown]",TRIM(B380&amp;" "&amp;C380)))))</x:f>
      </x:c>
      <x:c r="N380" s="5" t="str">
        <x:f>IF(A380="","",IF(AND('Start'!$D$6&lt;&gt;"No",H380&lt;&gt;"Deceased"),"",IF(D380="","", "b. "&amp;D380)&amp;IF(F380="","","  d. "&amp;F380)))</x:f>
      </x:c>
      <x:c r="O380" s="5" t="str">
        <x:f>IF(A380="","",IF(COUNTIFS($A$6:$A$505,A380)&lt;&gt;1,"Duplicate person ID",IF(I380="","",IF(COUNTIFS('Families'!$A$6:$A$305,I380)&lt;&gt;1,"Check chosen family",IF(COUNTIFS('Parent links'!$A$6:$A$755,A380,'Parent links'!$B$6:$B$755,I380,'Parent links'!$C$6:$C$755,J380)&lt;&gt;1,"Check chosen parent link","")))))</x:f>
      </x:c>
    </x:row>
    <x:row r="381" ht="25" customHeight="1">
      <x:c r="A381" s="10"/>
      <x:c r="B381" s="10"/>
      <x:c r="C381" s="10"/>
      <x:c r="D381" s="11"/>
      <x:c r="E381" s="11"/>
      <x:c r="F381" s="11"/>
      <x:c r="G381" s="11"/>
      <x:c r="H381" s="10"/>
      <x:c r="I381" s="10"/>
      <x:c r="J381" s="10"/>
      <x:c r="K381" s="10"/>
      <x:c r="L381" s="10"/>
      <x:c r="M381" s="5" t="str">
        <x:f>IF(A381="","",IF(COUNTIFS($A$6:$A$505,A381)&lt;&gt;1,"[Duplicate ID]",IF(AND('Start'!$D$6&lt;&gt;"No",H381&lt;&gt;"Deceased"),"Private person",IF(TRIM(B381&amp;" "&amp;C381)="","[Name unknown]",TRIM(B381&amp;" "&amp;C381)))))</x:f>
      </x:c>
      <x:c r="N381" s="5" t="str">
        <x:f>IF(A381="","",IF(AND('Start'!$D$6&lt;&gt;"No",H381&lt;&gt;"Deceased"),"",IF(D381="","", "b. "&amp;D381)&amp;IF(F381="","","  d. "&amp;F381)))</x:f>
      </x:c>
      <x:c r="O381" s="5" t="str">
        <x:f>IF(A381="","",IF(COUNTIFS($A$6:$A$505,A381)&lt;&gt;1,"Duplicate person ID",IF(I381="","",IF(COUNTIFS('Families'!$A$6:$A$305,I381)&lt;&gt;1,"Check chosen family",IF(COUNTIFS('Parent links'!$A$6:$A$755,A381,'Parent links'!$B$6:$B$755,I381,'Parent links'!$C$6:$C$755,J381)&lt;&gt;1,"Check chosen parent link","")))))</x:f>
      </x:c>
    </x:row>
    <x:row r="382" ht="25" customHeight="1">
      <x:c r="A382" s="10"/>
      <x:c r="B382" s="10"/>
      <x:c r="C382" s="10"/>
      <x:c r="D382" s="11"/>
      <x:c r="E382" s="11"/>
      <x:c r="F382" s="11"/>
      <x:c r="G382" s="11"/>
      <x:c r="H382" s="10"/>
      <x:c r="I382" s="10"/>
      <x:c r="J382" s="10"/>
      <x:c r="K382" s="10"/>
      <x:c r="L382" s="10"/>
      <x:c r="M382" s="5" t="str">
        <x:f>IF(A382="","",IF(COUNTIFS($A$6:$A$505,A382)&lt;&gt;1,"[Duplicate ID]",IF(AND('Start'!$D$6&lt;&gt;"No",H382&lt;&gt;"Deceased"),"Private person",IF(TRIM(B382&amp;" "&amp;C382)="","[Name unknown]",TRIM(B382&amp;" "&amp;C382)))))</x:f>
      </x:c>
      <x:c r="N382" s="5" t="str">
        <x:f>IF(A382="","",IF(AND('Start'!$D$6&lt;&gt;"No",H382&lt;&gt;"Deceased"),"",IF(D382="","", "b. "&amp;D382)&amp;IF(F382="","","  d. "&amp;F382)))</x:f>
      </x:c>
      <x:c r="O382" s="5" t="str">
        <x:f>IF(A382="","",IF(COUNTIFS($A$6:$A$505,A382)&lt;&gt;1,"Duplicate person ID",IF(I382="","",IF(COUNTIFS('Families'!$A$6:$A$305,I382)&lt;&gt;1,"Check chosen family",IF(COUNTIFS('Parent links'!$A$6:$A$755,A382,'Parent links'!$B$6:$B$755,I382,'Parent links'!$C$6:$C$755,J382)&lt;&gt;1,"Check chosen parent link","")))))</x:f>
      </x:c>
    </x:row>
    <x:row r="383" ht="25" customHeight="1">
      <x:c r="A383" s="10"/>
      <x:c r="B383" s="10"/>
      <x:c r="C383" s="10"/>
      <x:c r="D383" s="11"/>
      <x:c r="E383" s="11"/>
      <x:c r="F383" s="11"/>
      <x:c r="G383" s="11"/>
      <x:c r="H383" s="10"/>
      <x:c r="I383" s="10"/>
      <x:c r="J383" s="10"/>
      <x:c r="K383" s="10"/>
      <x:c r="L383" s="10"/>
      <x:c r="M383" s="5" t="str">
        <x:f>IF(A383="","",IF(COUNTIFS($A$6:$A$505,A383)&lt;&gt;1,"[Duplicate ID]",IF(AND('Start'!$D$6&lt;&gt;"No",H383&lt;&gt;"Deceased"),"Private person",IF(TRIM(B383&amp;" "&amp;C383)="","[Name unknown]",TRIM(B383&amp;" "&amp;C383)))))</x:f>
      </x:c>
      <x:c r="N383" s="5" t="str">
        <x:f>IF(A383="","",IF(AND('Start'!$D$6&lt;&gt;"No",H383&lt;&gt;"Deceased"),"",IF(D383="","", "b. "&amp;D383)&amp;IF(F383="","","  d. "&amp;F383)))</x:f>
      </x:c>
      <x:c r="O383" s="5" t="str">
        <x:f>IF(A383="","",IF(COUNTIFS($A$6:$A$505,A383)&lt;&gt;1,"Duplicate person ID",IF(I383="","",IF(COUNTIFS('Families'!$A$6:$A$305,I383)&lt;&gt;1,"Check chosen family",IF(COUNTIFS('Parent links'!$A$6:$A$755,A383,'Parent links'!$B$6:$B$755,I383,'Parent links'!$C$6:$C$755,J383)&lt;&gt;1,"Check chosen parent link","")))))</x:f>
      </x:c>
    </x:row>
    <x:row r="384" ht="25" customHeight="1">
      <x:c r="A384" s="10"/>
      <x:c r="B384" s="10"/>
      <x:c r="C384" s="10"/>
      <x:c r="D384" s="11"/>
      <x:c r="E384" s="11"/>
      <x:c r="F384" s="11"/>
      <x:c r="G384" s="11"/>
      <x:c r="H384" s="10"/>
      <x:c r="I384" s="10"/>
      <x:c r="J384" s="10"/>
      <x:c r="K384" s="10"/>
      <x:c r="L384" s="10"/>
      <x:c r="M384" s="5" t="str">
        <x:f>IF(A384="","",IF(COUNTIFS($A$6:$A$505,A384)&lt;&gt;1,"[Duplicate ID]",IF(AND('Start'!$D$6&lt;&gt;"No",H384&lt;&gt;"Deceased"),"Private person",IF(TRIM(B384&amp;" "&amp;C384)="","[Name unknown]",TRIM(B384&amp;" "&amp;C384)))))</x:f>
      </x:c>
      <x:c r="N384" s="5" t="str">
        <x:f>IF(A384="","",IF(AND('Start'!$D$6&lt;&gt;"No",H384&lt;&gt;"Deceased"),"",IF(D384="","", "b. "&amp;D384)&amp;IF(F384="","","  d. "&amp;F384)))</x:f>
      </x:c>
      <x:c r="O384" s="5" t="str">
        <x:f>IF(A384="","",IF(COUNTIFS($A$6:$A$505,A384)&lt;&gt;1,"Duplicate person ID",IF(I384="","",IF(COUNTIFS('Families'!$A$6:$A$305,I384)&lt;&gt;1,"Check chosen family",IF(COUNTIFS('Parent links'!$A$6:$A$755,A384,'Parent links'!$B$6:$B$755,I384,'Parent links'!$C$6:$C$755,J384)&lt;&gt;1,"Check chosen parent link","")))))</x:f>
      </x:c>
    </x:row>
    <x:row r="385" ht="25" customHeight="1">
      <x:c r="A385" s="10"/>
      <x:c r="B385" s="10"/>
      <x:c r="C385" s="10"/>
      <x:c r="D385" s="11"/>
      <x:c r="E385" s="11"/>
      <x:c r="F385" s="11"/>
      <x:c r="G385" s="11"/>
      <x:c r="H385" s="10"/>
      <x:c r="I385" s="10"/>
      <x:c r="J385" s="10"/>
      <x:c r="K385" s="10"/>
      <x:c r="L385" s="10"/>
      <x:c r="M385" s="5" t="str">
        <x:f>IF(A385="","",IF(COUNTIFS($A$6:$A$505,A385)&lt;&gt;1,"[Duplicate ID]",IF(AND('Start'!$D$6&lt;&gt;"No",H385&lt;&gt;"Deceased"),"Private person",IF(TRIM(B385&amp;" "&amp;C385)="","[Name unknown]",TRIM(B385&amp;" "&amp;C385)))))</x:f>
      </x:c>
      <x:c r="N385" s="5" t="str">
        <x:f>IF(A385="","",IF(AND('Start'!$D$6&lt;&gt;"No",H385&lt;&gt;"Deceased"),"",IF(D385="","", "b. "&amp;D385)&amp;IF(F385="","","  d. "&amp;F385)))</x:f>
      </x:c>
      <x:c r="O385" s="5" t="str">
        <x:f>IF(A385="","",IF(COUNTIFS($A$6:$A$505,A385)&lt;&gt;1,"Duplicate person ID",IF(I385="","",IF(COUNTIFS('Families'!$A$6:$A$305,I385)&lt;&gt;1,"Check chosen family",IF(COUNTIFS('Parent links'!$A$6:$A$755,A385,'Parent links'!$B$6:$B$755,I385,'Parent links'!$C$6:$C$755,J385)&lt;&gt;1,"Check chosen parent link","")))))</x:f>
      </x:c>
    </x:row>
    <x:row r="386" ht="25" customHeight="1">
      <x:c r="A386" s="10"/>
      <x:c r="B386" s="10"/>
      <x:c r="C386" s="10"/>
      <x:c r="D386" s="11"/>
      <x:c r="E386" s="11"/>
      <x:c r="F386" s="11"/>
      <x:c r="G386" s="11"/>
      <x:c r="H386" s="10"/>
      <x:c r="I386" s="10"/>
      <x:c r="J386" s="10"/>
      <x:c r="K386" s="10"/>
      <x:c r="L386" s="10"/>
      <x:c r="M386" s="5" t="str">
        <x:f>IF(A386="","",IF(COUNTIFS($A$6:$A$505,A386)&lt;&gt;1,"[Duplicate ID]",IF(AND('Start'!$D$6&lt;&gt;"No",H386&lt;&gt;"Deceased"),"Private person",IF(TRIM(B386&amp;" "&amp;C386)="","[Name unknown]",TRIM(B386&amp;" "&amp;C386)))))</x:f>
      </x:c>
      <x:c r="N386" s="5" t="str">
        <x:f>IF(A386="","",IF(AND('Start'!$D$6&lt;&gt;"No",H386&lt;&gt;"Deceased"),"",IF(D386="","", "b. "&amp;D386)&amp;IF(F386="","","  d. "&amp;F386)))</x:f>
      </x:c>
      <x:c r="O386" s="5" t="str">
        <x:f>IF(A386="","",IF(COUNTIFS($A$6:$A$505,A386)&lt;&gt;1,"Duplicate person ID",IF(I386="","",IF(COUNTIFS('Families'!$A$6:$A$305,I386)&lt;&gt;1,"Check chosen family",IF(COUNTIFS('Parent links'!$A$6:$A$755,A386,'Parent links'!$B$6:$B$755,I386,'Parent links'!$C$6:$C$755,J386)&lt;&gt;1,"Check chosen parent link","")))))</x:f>
      </x:c>
    </x:row>
    <x:row r="387" ht="25" customHeight="1">
      <x:c r="A387" s="10"/>
      <x:c r="B387" s="10"/>
      <x:c r="C387" s="10"/>
      <x:c r="D387" s="11"/>
      <x:c r="E387" s="11"/>
      <x:c r="F387" s="11"/>
      <x:c r="G387" s="11"/>
      <x:c r="H387" s="10"/>
      <x:c r="I387" s="10"/>
      <x:c r="J387" s="10"/>
      <x:c r="K387" s="10"/>
      <x:c r="L387" s="10"/>
      <x:c r="M387" s="5" t="str">
        <x:f>IF(A387="","",IF(COUNTIFS($A$6:$A$505,A387)&lt;&gt;1,"[Duplicate ID]",IF(AND('Start'!$D$6&lt;&gt;"No",H387&lt;&gt;"Deceased"),"Private person",IF(TRIM(B387&amp;" "&amp;C387)="","[Name unknown]",TRIM(B387&amp;" "&amp;C387)))))</x:f>
      </x:c>
      <x:c r="N387" s="5" t="str">
        <x:f>IF(A387="","",IF(AND('Start'!$D$6&lt;&gt;"No",H387&lt;&gt;"Deceased"),"",IF(D387="","", "b. "&amp;D387)&amp;IF(F387="","","  d. "&amp;F387)))</x:f>
      </x:c>
      <x:c r="O387" s="5" t="str">
        <x:f>IF(A387="","",IF(COUNTIFS($A$6:$A$505,A387)&lt;&gt;1,"Duplicate person ID",IF(I387="","",IF(COUNTIFS('Families'!$A$6:$A$305,I387)&lt;&gt;1,"Check chosen family",IF(COUNTIFS('Parent links'!$A$6:$A$755,A387,'Parent links'!$B$6:$B$755,I387,'Parent links'!$C$6:$C$755,J387)&lt;&gt;1,"Check chosen parent link","")))))</x:f>
      </x:c>
    </x:row>
    <x:row r="388" ht="25" customHeight="1">
      <x:c r="A388" s="10"/>
      <x:c r="B388" s="10"/>
      <x:c r="C388" s="10"/>
      <x:c r="D388" s="11"/>
      <x:c r="E388" s="11"/>
      <x:c r="F388" s="11"/>
      <x:c r="G388" s="11"/>
      <x:c r="H388" s="10"/>
      <x:c r="I388" s="10"/>
      <x:c r="J388" s="10"/>
      <x:c r="K388" s="10"/>
      <x:c r="L388" s="10"/>
      <x:c r="M388" s="5" t="str">
        <x:f>IF(A388="","",IF(COUNTIFS($A$6:$A$505,A388)&lt;&gt;1,"[Duplicate ID]",IF(AND('Start'!$D$6&lt;&gt;"No",H388&lt;&gt;"Deceased"),"Private person",IF(TRIM(B388&amp;" "&amp;C388)="","[Name unknown]",TRIM(B388&amp;" "&amp;C388)))))</x:f>
      </x:c>
      <x:c r="N388" s="5" t="str">
        <x:f>IF(A388="","",IF(AND('Start'!$D$6&lt;&gt;"No",H388&lt;&gt;"Deceased"),"",IF(D388="","", "b. "&amp;D388)&amp;IF(F388="","","  d. "&amp;F388)))</x:f>
      </x:c>
      <x:c r="O388" s="5" t="str">
        <x:f>IF(A388="","",IF(COUNTIFS($A$6:$A$505,A388)&lt;&gt;1,"Duplicate person ID",IF(I388="","",IF(COUNTIFS('Families'!$A$6:$A$305,I388)&lt;&gt;1,"Check chosen family",IF(COUNTIFS('Parent links'!$A$6:$A$755,A388,'Parent links'!$B$6:$B$755,I388,'Parent links'!$C$6:$C$755,J388)&lt;&gt;1,"Check chosen parent link","")))))</x:f>
      </x:c>
    </x:row>
    <x:row r="389" ht="25" customHeight="1">
      <x:c r="A389" s="10"/>
      <x:c r="B389" s="10"/>
      <x:c r="C389" s="10"/>
      <x:c r="D389" s="11"/>
      <x:c r="E389" s="11"/>
      <x:c r="F389" s="11"/>
      <x:c r="G389" s="11"/>
      <x:c r="H389" s="10"/>
      <x:c r="I389" s="10"/>
      <x:c r="J389" s="10"/>
      <x:c r="K389" s="10"/>
      <x:c r="L389" s="10"/>
      <x:c r="M389" s="5" t="str">
        <x:f>IF(A389="","",IF(COUNTIFS($A$6:$A$505,A389)&lt;&gt;1,"[Duplicate ID]",IF(AND('Start'!$D$6&lt;&gt;"No",H389&lt;&gt;"Deceased"),"Private person",IF(TRIM(B389&amp;" "&amp;C389)="","[Name unknown]",TRIM(B389&amp;" "&amp;C389)))))</x:f>
      </x:c>
      <x:c r="N389" s="5" t="str">
        <x:f>IF(A389="","",IF(AND('Start'!$D$6&lt;&gt;"No",H389&lt;&gt;"Deceased"),"",IF(D389="","", "b. "&amp;D389)&amp;IF(F389="","","  d. "&amp;F389)))</x:f>
      </x:c>
      <x:c r="O389" s="5" t="str">
        <x:f>IF(A389="","",IF(COUNTIFS($A$6:$A$505,A389)&lt;&gt;1,"Duplicate person ID",IF(I389="","",IF(COUNTIFS('Families'!$A$6:$A$305,I389)&lt;&gt;1,"Check chosen family",IF(COUNTIFS('Parent links'!$A$6:$A$755,A389,'Parent links'!$B$6:$B$755,I389,'Parent links'!$C$6:$C$755,J389)&lt;&gt;1,"Check chosen parent link","")))))</x:f>
      </x:c>
    </x:row>
    <x:row r="390" ht="25" customHeight="1">
      <x:c r="A390" s="10"/>
      <x:c r="B390" s="10"/>
      <x:c r="C390" s="10"/>
      <x:c r="D390" s="11"/>
      <x:c r="E390" s="11"/>
      <x:c r="F390" s="11"/>
      <x:c r="G390" s="11"/>
      <x:c r="H390" s="10"/>
      <x:c r="I390" s="10"/>
      <x:c r="J390" s="10"/>
      <x:c r="K390" s="10"/>
      <x:c r="L390" s="10"/>
      <x:c r="M390" s="5" t="str">
        <x:f>IF(A390="","",IF(COUNTIFS($A$6:$A$505,A390)&lt;&gt;1,"[Duplicate ID]",IF(AND('Start'!$D$6&lt;&gt;"No",H390&lt;&gt;"Deceased"),"Private person",IF(TRIM(B390&amp;" "&amp;C390)="","[Name unknown]",TRIM(B390&amp;" "&amp;C390)))))</x:f>
      </x:c>
      <x:c r="N390" s="5" t="str">
        <x:f>IF(A390="","",IF(AND('Start'!$D$6&lt;&gt;"No",H390&lt;&gt;"Deceased"),"",IF(D390="","", "b. "&amp;D390)&amp;IF(F390="","","  d. "&amp;F390)))</x:f>
      </x:c>
      <x:c r="O390" s="5" t="str">
        <x:f>IF(A390="","",IF(COUNTIFS($A$6:$A$505,A390)&lt;&gt;1,"Duplicate person ID",IF(I390="","",IF(COUNTIFS('Families'!$A$6:$A$305,I390)&lt;&gt;1,"Check chosen family",IF(COUNTIFS('Parent links'!$A$6:$A$755,A390,'Parent links'!$B$6:$B$755,I390,'Parent links'!$C$6:$C$755,J390)&lt;&gt;1,"Check chosen parent link","")))))</x:f>
      </x:c>
    </x:row>
    <x:row r="391" ht="25" customHeight="1">
      <x:c r="A391" s="10"/>
      <x:c r="B391" s="10"/>
      <x:c r="C391" s="10"/>
      <x:c r="D391" s="11"/>
      <x:c r="E391" s="11"/>
      <x:c r="F391" s="11"/>
      <x:c r="G391" s="11"/>
      <x:c r="H391" s="10"/>
      <x:c r="I391" s="10"/>
      <x:c r="J391" s="10"/>
      <x:c r="K391" s="10"/>
      <x:c r="L391" s="10"/>
      <x:c r="M391" s="5" t="str">
        <x:f>IF(A391="","",IF(COUNTIFS($A$6:$A$505,A391)&lt;&gt;1,"[Duplicate ID]",IF(AND('Start'!$D$6&lt;&gt;"No",H391&lt;&gt;"Deceased"),"Private person",IF(TRIM(B391&amp;" "&amp;C391)="","[Name unknown]",TRIM(B391&amp;" "&amp;C391)))))</x:f>
      </x:c>
      <x:c r="N391" s="5" t="str">
        <x:f>IF(A391="","",IF(AND('Start'!$D$6&lt;&gt;"No",H391&lt;&gt;"Deceased"),"",IF(D391="","", "b. "&amp;D391)&amp;IF(F391="","","  d. "&amp;F391)))</x:f>
      </x:c>
      <x:c r="O391" s="5" t="str">
        <x:f>IF(A391="","",IF(COUNTIFS($A$6:$A$505,A391)&lt;&gt;1,"Duplicate person ID",IF(I391="","",IF(COUNTIFS('Families'!$A$6:$A$305,I391)&lt;&gt;1,"Check chosen family",IF(COUNTIFS('Parent links'!$A$6:$A$755,A391,'Parent links'!$B$6:$B$755,I391,'Parent links'!$C$6:$C$755,J391)&lt;&gt;1,"Check chosen parent link","")))))</x:f>
      </x:c>
    </x:row>
    <x:row r="392" ht="25" customHeight="1">
      <x:c r="A392" s="10"/>
      <x:c r="B392" s="10"/>
      <x:c r="C392" s="10"/>
      <x:c r="D392" s="11"/>
      <x:c r="E392" s="11"/>
      <x:c r="F392" s="11"/>
      <x:c r="G392" s="11"/>
      <x:c r="H392" s="10"/>
      <x:c r="I392" s="10"/>
      <x:c r="J392" s="10"/>
      <x:c r="K392" s="10"/>
      <x:c r="L392" s="10"/>
      <x:c r="M392" s="5" t="str">
        <x:f>IF(A392="","",IF(COUNTIFS($A$6:$A$505,A392)&lt;&gt;1,"[Duplicate ID]",IF(AND('Start'!$D$6&lt;&gt;"No",H392&lt;&gt;"Deceased"),"Private person",IF(TRIM(B392&amp;" "&amp;C392)="","[Name unknown]",TRIM(B392&amp;" "&amp;C392)))))</x:f>
      </x:c>
      <x:c r="N392" s="5" t="str">
        <x:f>IF(A392="","",IF(AND('Start'!$D$6&lt;&gt;"No",H392&lt;&gt;"Deceased"),"",IF(D392="","", "b. "&amp;D392)&amp;IF(F392="","","  d. "&amp;F392)))</x:f>
      </x:c>
      <x:c r="O392" s="5" t="str">
        <x:f>IF(A392="","",IF(COUNTIFS($A$6:$A$505,A392)&lt;&gt;1,"Duplicate person ID",IF(I392="","",IF(COUNTIFS('Families'!$A$6:$A$305,I392)&lt;&gt;1,"Check chosen family",IF(COUNTIFS('Parent links'!$A$6:$A$755,A392,'Parent links'!$B$6:$B$755,I392,'Parent links'!$C$6:$C$755,J392)&lt;&gt;1,"Check chosen parent link","")))))</x:f>
      </x:c>
    </x:row>
    <x:row r="393" ht="25" customHeight="1">
      <x:c r="A393" s="10"/>
      <x:c r="B393" s="10"/>
      <x:c r="C393" s="10"/>
      <x:c r="D393" s="11"/>
      <x:c r="E393" s="11"/>
      <x:c r="F393" s="11"/>
      <x:c r="G393" s="11"/>
      <x:c r="H393" s="10"/>
      <x:c r="I393" s="10"/>
      <x:c r="J393" s="10"/>
      <x:c r="K393" s="10"/>
      <x:c r="L393" s="10"/>
      <x:c r="M393" s="5" t="str">
        <x:f>IF(A393="","",IF(COUNTIFS($A$6:$A$505,A393)&lt;&gt;1,"[Duplicate ID]",IF(AND('Start'!$D$6&lt;&gt;"No",H393&lt;&gt;"Deceased"),"Private person",IF(TRIM(B393&amp;" "&amp;C393)="","[Name unknown]",TRIM(B393&amp;" "&amp;C393)))))</x:f>
      </x:c>
      <x:c r="N393" s="5" t="str">
        <x:f>IF(A393="","",IF(AND('Start'!$D$6&lt;&gt;"No",H393&lt;&gt;"Deceased"),"",IF(D393="","", "b. "&amp;D393)&amp;IF(F393="","","  d. "&amp;F393)))</x:f>
      </x:c>
      <x:c r="O393" s="5" t="str">
        <x:f>IF(A393="","",IF(COUNTIFS($A$6:$A$505,A393)&lt;&gt;1,"Duplicate person ID",IF(I393="","",IF(COUNTIFS('Families'!$A$6:$A$305,I393)&lt;&gt;1,"Check chosen family",IF(COUNTIFS('Parent links'!$A$6:$A$755,A393,'Parent links'!$B$6:$B$755,I393,'Parent links'!$C$6:$C$755,J393)&lt;&gt;1,"Check chosen parent link","")))))</x:f>
      </x:c>
    </x:row>
    <x:row r="394" ht="25" customHeight="1">
      <x:c r="A394" s="10"/>
      <x:c r="B394" s="10"/>
      <x:c r="C394" s="10"/>
      <x:c r="D394" s="11"/>
      <x:c r="E394" s="11"/>
      <x:c r="F394" s="11"/>
      <x:c r="G394" s="11"/>
      <x:c r="H394" s="10"/>
      <x:c r="I394" s="10"/>
      <x:c r="J394" s="10"/>
      <x:c r="K394" s="10"/>
      <x:c r="L394" s="10"/>
      <x:c r="M394" s="5" t="str">
        <x:f>IF(A394="","",IF(COUNTIFS($A$6:$A$505,A394)&lt;&gt;1,"[Duplicate ID]",IF(AND('Start'!$D$6&lt;&gt;"No",H394&lt;&gt;"Deceased"),"Private person",IF(TRIM(B394&amp;" "&amp;C394)="","[Name unknown]",TRIM(B394&amp;" "&amp;C394)))))</x:f>
      </x:c>
      <x:c r="N394" s="5" t="str">
        <x:f>IF(A394="","",IF(AND('Start'!$D$6&lt;&gt;"No",H394&lt;&gt;"Deceased"),"",IF(D394="","", "b. "&amp;D394)&amp;IF(F394="","","  d. "&amp;F394)))</x:f>
      </x:c>
      <x:c r="O394" s="5" t="str">
        <x:f>IF(A394="","",IF(COUNTIFS($A$6:$A$505,A394)&lt;&gt;1,"Duplicate person ID",IF(I394="","",IF(COUNTIFS('Families'!$A$6:$A$305,I394)&lt;&gt;1,"Check chosen family",IF(COUNTIFS('Parent links'!$A$6:$A$755,A394,'Parent links'!$B$6:$B$755,I394,'Parent links'!$C$6:$C$755,J394)&lt;&gt;1,"Check chosen parent link","")))))</x:f>
      </x:c>
    </x:row>
    <x:row r="395" ht="25" customHeight="1">
      <x:c r="A395" s="10"/>
      <x:c r="B395" s="10"/>
      <x:c r="C395" s="10"/>
      <x:c r="D395" s="11"/>
      <x:c r="E395" s="11"/>
      <x:c r="F395" s="11"/>
      <x:c r="G395" s="11"/>
      <x:c r="H395" s="10"/>
      <x:c r="I395" s="10"/>
      <x:c r="J395" s="10"/>
      <x:c r="K395" s="10"/>
      <x:c r="L395" s="10"/>
      <x:c r="M395" s="5" t="str">
        <x:f>IF(A395="","",IF(COUNTIFS($A$6:$A$505,A395)&lt;&gt;1,"[Duplicate ID]",IF(AND('Start'!$D$6&lt;&gt;"No",H395&lt;&gt;"Deceased"),"Private person",IF(TRIM(B395&amp;" "&amp;C395)="","[Name unknown]",TRIM(B395&amp;" "&amp;C395)))))</x:f>
      </x:c>
      <x:c r="N395" s="5" t="str">
        <x:f>IF(A395="","",IF(AND('Start'!$D$6&lt;&gt;"No",H395&lt;&gt;"Deceased"),"",IF(D395="","", "b. "&amp;D395)&amp;IF(F395="","","  d. "&amp;F395)))</x:f>
      </x:c>
      <x:c r="O395" s="5" t="str">
        <x:f>IF(A395="","",IF(COUNTIFS($A$6:$A$505,A395)&lt;&gt;1,"Duplicate person ID",IF(I395="","",IF(COUNTIFS('Families'!$A$6:$A$305,I395)&lt;&gt;1,"Check chosen family",IF(COUNTIFS('Parent links'!$A$6:$A$755,A395,'Parent links'!$B$6:$B$755,I395,'Parent links'!$C$6:$C$755,J395)&lt;&gt;1,"Check chosen parent link","")))))</x:f>
      </x:c>
    </x:row>
    <x:row r="396" ht="25" customHeight="1">
      <x:c r="A396" s="10"/>
      <x:c r="B396" s="10"/>
      <x:c r="C396" s="10"/>
      <x:c r="D396" s="11"/>
      <x:c r="E396" s="11"/>
      <x:c r="F396" s="11"/>
      <x:c r="G396" s="11"/>
      <x:c r="H396" s="10"/>
      <x:c r="I396" s="10"/>
      <x:c r="J396" s="10"/>
      <x:c r="K396" s="10"/>
      <x:c r="L396" s="10"/>
      <x:c r="M396" s="5" t="str">
        <x:f>IF(A396="","",IF(COUNTIFS($A$6:$A$505,A396)&lt;&gt;1,"[Duplicate ID]",IF(AND('Start'!$D$6&lt;&gt;"No",H396&lt;&gt;"Deceased"),"Private person",IF(TRIM(B396&amp;" "&amp;C396)="","[Name unknown]",TRIM(B396&amp;" "&amp;C396)))))</x:f>
      </x:c>
      <x:c r="N396" s="5" t="str">
        <x:f>IF(A396="","",IF(AND('Start'!$D$6&lt;&gt;"No",H396&lt;&gt;"Deceased"),"",IF(D396="","", "b. "&amp;D396)&amp;IF(F396="","","  d. "&amp;F396)))</x:f>
      </x:c>
      <x:c r="O396" s="5" t="str">
        <x:f>IF(A396="","",IF(COUNTIFS($A$6:$A$505,A396)&lt;&gt;1,"Duplicate person ID",IF(I396="","",IF(COUNTIFS('Families'!$A$6:$A$305,I396)&lt;&gt;1,"Check chosen family",IF(COUNTIFS('Parent links'!$A$6:$A$755,A396,'Parent links'!$B$6:$B$755,I396,'Parent links'!$C$6:$C$755,J396)&lt;&gt;1,"Check chosen parent link","")))))</x:f>
      </x:c>
    </x:row>
    <x:row r="397" ht="25" customHeight="1">
      <x:c r="A397" s="10"/>
      <x:c r="B397" s="10"/>
      <x:c r="C397" s="10"/>
      <x:c r="D397" s="11"/>
      <x:c r="E397" s="11"/>
      <x:c r="F397" s="11"/>
      <x:c r="G397" s="11"/>
      <x:c r="H397" s="10"/>
      <x:c r="I397" s="10"/>
      <x:c r="J397" s="10"/>
      <x:c r="K397" s="10"/>
      <x:c r="L397" s="10"/>
      <x:c r="M397" s="5" t="str">
        <x:f>IF(A397="","",IF(COUNTIFS($A$6:$A$505,A397)&lt;&gt;1,"[Duplicate ID]",IF(AND('Start'!$D$6&lt;&gt;"No",H397&lt;&gt;"Deceased"),"Private person",IF(TRIM(B397&amp;" "&amp;C397)="","[Name unknown]",TRIM(B397&amp;" "&amp;C397)))))</x:f>
      </x:c>
      <x:c r="N397" s="5" t="str">
        <x:f>IF(A397="","",IF(AND('Start'!$D$6&lt;&gt;"No",H397&lt;&gt;"Deceased"),"",IF(D397="","", "b. "&amp;D397)&amp;IF(F397="","","  d. "&amp;F397)))</x:f>
      </x:c>
      <x:c r="O397" s="5" t="str">
        <x:f>IF(A397="","",IF(COUNTIFS($A$6:$A$505,A397)&lt;&gt;1,"Duplicate person ID",IF(I397="","",IF(COUNTIFS('Families'!$A$6:$A$305,I397)&lt;&gt;1,"Check chosen family",IF(COUNTIFS('Parent links'!$A$6:$A$755,A397,'Parent links'!$B$6:$B$755,I397,'Parent links'!$C$6:$C$755,J397)&lt;&gt;1,"Check chosen parent link","")))))</x:f>
      </x:c>
    </x:row>
    <x:row r="398" ht="25" customHeight="1">
      <x:c r="A398" s="10"/>
      <x:c r="B398" s="10"/>
      <x:c r="C398" s="10"/>
      <x:c r="D398" s="11"/>
      <x:c r="E398" s="11"/>
      <x:c r="F398" s="11"/>
      <x:c r="G398" s="11"/>
      <x:c r="H398" s="10"/>
      <x:c r="I398" s="10"/>
      <x:c r="J398" s="10"/>
      <x:c r="K398" s="10"/>
      <x:c r="L398" s="10"/>
      <x:c r="M398" s="5" t="str">
        <x:f>IF(A398="","",IF(COUNTIFS($A$6:$A$505,A398)&lt;&gt;1,"[Duplicate ID]",IF(AND('Start'!$D$6&lt;&gt;"No",H398&lt;&gt;"Deceased"),"Private person",IF(TRIM(B398&amp;" "&amp;C398)="","[Name unknown]",TRIM(B398&amp;" "&amp;C398)))))</x:f>
      </x:c>
      <x:c r="N398" s="5" t="str">
        <x:f>IF(A398="","",IF(AND('Start'!$D$6&lt;&gt;"No",H398&lt;&gt;"Deceased"),"",IF(D398="","", "b. "&amp;D398)&amp;IF(F398="","","  d. "&amp;F398)))</x:f>
      </x:c>
      <x:c r="O398" s="5" t="str">
        <x:f>IF(A398="","",IF(COUNTIFS($A$6:$A$505,A398)&lt;&gt;1,"Duplicate person ID",IF(I398="","",IF(COUNTIFS('Families'!$A$6:$A$305,I398)&lt;&gt;1,"Check chosen family",IF(COUNTIFS('Parent links'!$A$6:$A$755,A398,'Parent links'!$B$6:$B$755,I398,'Parent links'!$C$6:$C$755,J398)&lt;&gt;1,"Check chosen parent link","")))))</x:f>
      </x:c>
    </x:row>
    <x:row r="399" ht="25" customHeight="1">
      <x:c r="A399" s="10"/>
      <x:c r="B399" s="10"/>
      <x:c r="C399" s="10"/>
      <x:c r="D399" s="11"/>
      <x:c r="E399" s="11"/>
      <x:c r="F399" s="11"/>
      <x:c r="G399" s="11"/>
      <x:c r="H399" s="10"/>
      <x:c r="I399" s="10"/>
      <x:c r="J399" s="10"/>
      <x:c r="K399" s="10"/>
      <x:c r="L399" s="10"/>
      <x:c r="M399" s="5" t="str">
        <x:f>IF(A399="","",IF(COUNTIFS($A$6:$A$505,A399)&lt;&gt;1,"[Duplicate ID]",IF(AND('Start'!$D$6&lt;&gt;"No",H399&lt;&gt;"Deceased"),"Private person",IF(TRIM(B399&amp;" "&amp;C399)="","[Name unknown]",TRIM(B399&amp;" "&amp;C399)))))</x:f>
      </x:c>
      <x:c r="N399" s="5" t="str">
        <x:f>IF(A399="","",IF(AND('Start'!$D$6&lt;&gt;"No",H399&lt;&gt;"Deceased"),"",IF(D399="","", "b. "&amp;D399)&amp;IF(F399="","","  d. "&amp;F399)))</x:f>
      </x:c>
      <x:c r="O399" s="5" t="str">
        <x:f>IF(A399="","",IF(COUNTIFS($A$6:$A$505,A399)&lt;&gt;1,"Duplicate person ID",IF(I399="","",IF(COUNTIFS('Families'!$A$6:$A$305,I399)&lt;&gt;1,"Check chosen family",IF(COUNTIFS('Parent links'!$A$6:$A$755,A399,'Parent links'!$B$6:$B$755,I399,'Parent links'!$C$6:$C$755,J399)&lt;&gt;1,"Check chosen parent link","")))))</x:f>
      </x:c>
    </x:row>
    <x:row r="400" ht="25" customHeight="1">
      <x:c r="A400" s="10"/>
      <x:c r="B400" s="10"/>
      <x:c r="C400" s="10"/>
      <x:c r="D400" s="11"/>
      <x:c r="E400" s="11"/>
      <x:c r="F400" s="11"/>
      <x:c r="G400" s="11"/>
      <x:c r="H400" s="10"/>
      <x:c r="I400" s="10"/>
      <x:c r="J400" s="10"/>
      <x:c r="K400" s="10"/>
      <x:c r="L400" s="10"/>
      <x:c r="M400" s="5" t="str">
        <x:f>IF(A400="","",IF(COUNTIFS($A$6:$A$505,A400)&lt;&gt;1,"[Duplicate ID]",IF(AND('Start'!$D$6&lt;&gt;"No",H400&lt;&gt;"Deceased"),"Private person",IF(TRIM(B400&amp;" "&amp;C400)="","[Name unknown]",TRIM(B400&amp;" "&amp;C400)))))</x:f>
      </x:c>
      <x:c r="N400" s="5" t="str">
        <x:f>IF(A400="","",IF(AND('Start'!$D$6&lt;&gt;"No",H400&lt;&gt;"Deceased"),"",IF(D400="","", "b. "&amp;D400)&amp;IF(F400="","","  d. "&amp;F400)))</x:f>
      </x:c>
      <x:c r="O400" s="5" t="str">
        <x:f>IF(A400="","",IF(COUNTIFS($A$6:$A$505,A400)&lt;&gt;1,"Duplicate person ID",IF(I400="","",IF(COUNTIFS('Families'!$A$6:$A$305,I400)&lt;&gt;1,"Check chosen family",IF(COUNTIFS('Parent links'!$A$6:$A$755,A400,'Parent links'!$B$6:$B$755,I400,'Parent links'!$C$6:$C$755,J400)&lt;&gt;1,"Check chosen parent link","")))))</x:f>
      </x:c>
    </x:row>
    <x:row r="401" ht="25" customHeight="1">
      <x:c r="A401" s="10"/>
      <x:c r="B401" s="10"/>
      <x:c r="C401" s="10"/>
      <x:c r="D401" s="11"/>
      <x:c r="E401" s="11"/>
      <x:c r="F401" s="11"/>
      <x:c r="G401" s="11"/>
      <x:c r="H401" s="10"/>
      <x:c r="I401" s="10"/>
      <x:c r="J401" s="10"/>
      <x:c r="K401" s="10"/>
      <x:c r="L401" s="10"/>
      <x:c r="M401" s="5" t="str">
        <x:f>IF(A401="","",IF(COUNTIFS($A$6:$A$505,A401)&lt;&gt;1,"[Duplicate ID]",IF(AND('Start'!$D$6&lt;&gt;"No",H401&lt;&gt;"Deceased"),"Private person",IF(TRIM(B401&amp;" "&amp;C401)="","[Name unknown]",TRIM(B401&amp;" "&amp;C401)))))</x:f>
      </x:c>
      <x:c r="N401" s="5" t="str">
        <x:f>IF(A401="","",IF(AND('Start'!$D$6&lt;&gt;"No",H401&lt;&gt;"Deceased"),"",IF(D401="","", "b. "&amp;D401)&amp;IF(F401="","","  d. "&amp;F401)))</x:f>
      </x:c>
      <x:c r="O401" s="5" t="str">
        <x:f>IF(A401="","",IF(COUNTIFS($A$6:$A$505,A401)&lt;&gt;1,"Duplicate person ID",IF(I401="","",IF(COUNTIFS('Families'!$A$6:$A$305,I401)&lt;&gt;1,"Check chosen family",IF(COUNTIFS('Parent links'!$A$6:$A$755,A401,'Parent links'!$B$6:$B$755,I401,'Parent links'!$C$6:$C$755,J401)&lt;&gt;1,"Check chosen parent link","")))))</x:f>
      </x:c>
    </x:row>
    <x:row r="402" ht="25" customHeight="1">
      <x:c r="A402" s="10"/>
      <x:c r="B402" s="10"/>
      <x:c r="C402" s="10"/>
      <x:c r="D402" s="11"/>
      <x:c r="E402" s="11"/>
      <x:c r="F402" s="11"/>
      <x:c r="G402" s="11"/>
      <x:c r="H402" s="10"/>
      <x:c r="I402" s="10"/>
      <x:c r="J402" s="10"/>
      <x:c r="K402" s="10"/>
      <x:c r="L402" s="10"/>
      <x:c r="M402" s="5" t="str">
        <x:f>IF(A402="","",IF(COUNTIFS($A$6:$A$505,A402)&lt;&gt;1,"[Duplicate ID]",IF(AND('Start'!$D$6&lt;&gt;"No",H402&lt;&gt;"Deceased"),"Private person",IF(TRIM(B402&amp;" "&amp;C402)="","[Name unknown]",TRIM(B402&amp;" "&amp;C402)))))</x:f>
      </x:c>
      <x:c r="N402" s="5" t="str">
        <x:f>IF(A402="","",IF(AND('Start'!$D$6&lt;&gt;"No",H402&lt;&gt;"Deceased"),"",IF(D402="","", "b. "&amp;D402)&amp;IF(F402="","","  d. "&amp;F402)))</x:f>
      </x:c>
      <x:c r="O402" s="5" t="str">
        <x:f>IF(A402="","",IF(COUNTIFS($A$6:$A$505,A402)&lt;&gt;1,"Duplicate person ID",IF(I402="","",IF(COUNTIFS('Families'!$A$6:$A$305,I402)&lt;&gt;1,"Check chosen family",IF(COUNTIFS('Parent links'!$A$6:$A$755,A402,'Parent links'!$B$6:$B$755,I402,'Parent links'!$C$6:$C$755,J402)&lt;&gt;1,"Check chosen parent link","")))))</x:f>
      </x:c>
    </x:row>
    <x:row r="403" ht="25" customHeight="1">
      <x:c r="A403" s="10"/>
      <x:c r="B403" s="10"/>
      <x:c r="C403" s="10"/>
      <x:c r="D403" s="11"/>
      <x:c r="E403" s="11"/>
      <x:c r="F403" s="11"/>
      <x:c r="G403" s="11"/>
      <x:c r="H403" s="10"/>
      <x:c r="I403" s="10"/>
      <x:c r="J403" s="10"/>
      <x:c r="K403" s="10"/>
      <x:c r="L403" s="10"/>
      <x:c r="M403" s="5" t="str">
        <x:f>IF(A403="","",IF(COUNTIFS($A$6:$A$505,A403)&lt;&gt;1,"[Duplicate ID]",IF(AND('Start'!$D$6&lt;&gt;"No",H403&lt;&gt;"Deceased"),"Private person",IF(TRIM(B403&amp;" "&amp;C403)="","[Name unknown]",TRIM(B403&amp;" "&amp;C403)))))</x:f>
      </x:c>
      <x:c r="N403" s="5" t="str">
        <x:f>IF(A403="","",IF(AND('Start'!$D$6&lt;&gt;"No",H403&lt;&gt;"Deceased"),"",IF(D403="","", "b. "&amp;D403)&amp;IF(F403="","","  d. "&amp;F403)))</x:f>
      </x:c>
      <x:c r="O403" s="5" t="str">
        <x:f>IF(A403="","",IF(COUNTIFS($A$6:$A$505,A403)&lt;&gt;1,"Duplicate person ID",IF(I403="","",IF(COUNTIFS('Families'!$A$6:$A$305,I403)&lt;&gt;1,"Check chosen family",IF(COUNTIFS('Parent links'!$A$6:$A$755,A403,'Parent links'!$B$6:$B$755,I403,'Parent links'!$C$6:$C$755,J403)&lt;&gt;1,"Check chosen parent link","")))))</x:f>
      </x:c>
    </x:row>
    <x:row r="404" ht="25" customHeight="1">
      <x:c r="A404" s="10"/>
      <x:c r="B404" s="10"/>
      <x:c r="C404" s="10"/>
      <x:c r="D404" s="11"/>
      <x:c r="E404" s="11"/>
      <x:c r="F404" s="11"/>
      <x:c r="G404" s="11"/>
      <x:c r="H404" s="10"/>
      <x:c r="I404" s="10"/>
      <x:c r="J404" s="10"/>
      <x:c r="K404" s="10"/>
      <x:c r="L404" s="10"/>
      <x:c r="M404" s="5" t="str">
        <x:f>IF(A404="","",IF(COUNTIFS($A$6:$A$505,A404)&lt;&gt;1,"[Duplicate ID]",IF(AND('Start'!$D$6&lt;&gt;"No",H404&lt;&gt;"Deceased"),"Private person",IF(TRIM(B404&amp;" "&amp;C404)="","[Name unknown]",TRIM(B404&amp;" "&amp;C404)))))</x:f>
      </x:c>
      <x:c r="N404" s="5" t="str">
        <x:f>IF(A404="","",IF(AND('Start'!$D$6&lt;&gt;"No",H404&lt;&gt;"Deceased"),"",IF(D404="","", "b. "&amp;D404)&amp;IF(F404="","","  d. "&amp;F404)))</x:f>
      </x:c>
      <x:c r="O404" s="5" t="str">
        <x:f>IF(A404="","",IF(COUNTIFS($A$6:$A$505,A404)&lt;&gt;1,"Duplicate person ID",IF(I404="","",IF(COUNTIFS('Families'!$A$6:$A$305,I404)&lt;&gt;1,"Check chosen family",IF(COUNTIFS('Parent links'!$A$6:$A$755,A404,'Parent links'!$B$6:$B$755,I404,'Parent links'!$C$6:$C$755,J404)&lt;&gt;1,"Check chosen parent link","")))))</x:f>
      </x:c>
    </x:row>
    <x:row r="405" ht="25" customHeight="1">
      <x:c r="A405" s="10"/>
      <x:c r="B405" s="10"/>
      <x:c r="C405" s="10"/>
      <x:c r="D405" s="11"/>
      <x:c r="E405" s="11"/>
      <x:c r="F405" s="11"/>
      <x:c r="G405" s="11"/>
      <x:c r="H405" s="10"/>
      <x:c r="I405" s="10"/>
      <x:c r="J405" s="10"/>
      <x:c r="K405" s="10"/>
      <x:c r="L405" s="10"/>
      <x:c r="M405" s="5" t="str">
        <x:f>IF(A405="","",IF(COUNTIFS($A$6:$A$505,A405)&lt;&gt;1,"[Duplicate ID]",IF(AND('Start'!$D$6&lt;&gt;"No",H405&lt;&gt;"Deceased"),"Private person",IF(TRIM(B405&amp;" "&amp;C405)="","[Name unknown]",TRIM(B405&amp;" "&amp;C405)))))</x:f>
      </x:c>
      <x:c r="N405" s="5" t="str">
        <x:f>IF(A405="","",IF(AND('Start'!$D$6&lt;&gt;"No",H405&lt;&gt;"Deceased"),"",IF(D405="","", "b. "&amp;D405)&amp;IF(F405="","","  d. "&amp;F405)))</x:f>
      </x:c>
      <x:c r="O405" s="5" t="str">
        <x:f>IF(A405="","",IF(COUNTIFS($A$6:$A$505,A405)&lt;&gt;1,"Duplicate person ID",IF(I405="","",IF(COUNTIFS('Families'!$A$6:$A$305,I405)&lt;&gt;1,"Check chosen family",IF(COUNTIFS('Parent links'!$A$6:$A$755,A405,'Parent links'!$B$6:$B$755,I405,'Parent links'!$C$6:$C$755,J405)&lt;&gt;1,"Check chosen parent link","")))))</x:f>
      </x:c>
    </x:row>
    <x:row r="406" ht="25" customHeight="1">
      <x:c r="A406" s="10"/>
      <x:c r="B406" s="10"/>
      <x:c r="C406" s="10"/>
      <x:c r="D406" s="11"/>
      <x:c r="E406" s="11"/>
      <x:c r="F406" s="11"/>
      <x:c r="G406" s="11"/>
      <x:c r="H406" s="10"/>
      <x:c r="I406" s="10"/>
      <x:c r="J406" s="10"/>
      <x:c r="K406" s="10"/>
      <x:c r="L406" s="10"/>
      <x:c r="M406" s="5" t="str">
        <x:f>IF(A406="","",IF(COUNTIFS($A$6:$A$505,A406)&lt;&gt;1,"[Duplicate ID]",IF(AND('Start'!$D$6&lt;&gt;"No",H406&lt;&gt;"Deceased"),"Private person",IF(TRIM(B406&amp;" "&amp;C406)="","[Name unknown]",TRIM(B406&amp;" "&amp;C406)))))</x:f>
      </x:c>
      <x:c r="N406" s="5" t="str">
        <x:f>IF(A406="","",IF(AND('Start'!$D$6&lt;&gt;"No",H406&lt;&gt;"Deceased"),"",IF(D406="","", "b. "&amp;D406)&amp;IF(F406="","","  d. "&amp;F406)))</x:f>
      </x:c>
      <x:c r="O406" s="5" t="str">
        <x:f>IF(A406="","",IF(COUNTIFS($A$6:$A$505,A406)&lt;&gt;1,"Duplicate person ID",IF(I406="","",IF(COUNTIFS('Families'!$A$6:$A$305,I406)&lt;&gt;1,"Check chosen family",IF(COUNTIFS('Parent links'!$A$6:$A$755,A406,'Parent links'!$B$6:$B$755,I406,'Parent links'!$C$6:$C$755,J406)&lt;&gt;1,"Check chosen parent link","")))))</x:f>
      </x:c>
    </x:row>
    <x:row r="407" ht="25" customHeight="1">
      <x:c r="A407" s="10"/>
      <x:c r="B407" s="10"/>
      <x:c r="C407" s="10"/>
      <x:c r="D407" s="11"/>
      <x:c r="E407" s="11"/>
      <x:c r="F407" s="11"/>
      <x:c r="G407" s="11"/>
      <x:c r="H407" s="10"/>
      <x:c r="I407" s="10"/>
      <x:c r="J407" s="10"/>
      <x:c r="K407" s="10"/>
      <x:c r="L407" s="10"/>
      <x:c r="M407" s="5" t="str">
        <x:f>IF(A407="","",IF(COUNTIFS($A$6:$A$505,A407)&lt;&gt;1,"[Duplicate ID]",IF(AND('Start'!$D$6&lt;&gt;"No",H407&lt;&gt;"Deceased"),"Private person",IF(TRIM(B407&amp;" "&amp;C407)="","[Name unknown]",TRIM(B407&amp;" "&amp;C407)))))</x:f>
      </x:c>
      <x:c r="N407" s="5" t="str">
        <x:f>IF(A407="","",IF(AND('Start'!$D$6&lt;&gt;"No",H407&lt;&gt;"Deceased"),"",IF(D407="","", "b. "&amp;D407)&amp;IF(F407="","","  d. "&amp;F407)))</x:f>
      </x:c>
      <x:c r="O407" s="5" t="str">
        <x:f>IF(A407="","",IF(COUNTIFS($A$6:$A$505,A407)&lt;&gt;1,"Duplicate person ID",IF(I407="","",IF(COUNTIFS('Families'!$A$6:$A$305,I407)&lt;&gt;1,"Check chosen family",IF(COUNTIFS('Parent links'!$A$6:$A$755,A407,'Parent links'!$B$6:$B$755,I407,'Parent links'!$C$6:$C$755,J407)&lt;&gt;1,"Check chosen parent link","")))))</x:f>
      </x:c>
    </x:row>
    <x:row r="408" ht="25" customHeight="1">
      <x:c r="A408" s="10"/>
      <x:c r="B408" s="10"/>
      <x:c r="C408" s="10"/>
      <x:c r="D408" s="11"/>
      <x:c r="E408" s="11"/>
      <x:c r="F408" s="11"/>
      <x:c r="G408" s="11"/>
      <x:c r="H408" s="10"/>
      <x:c r="I408" s="10"/>
      <x:c r="J408" s="10"/>
      <x:c r="K408" s="10"/>
      <x:c r="L408" s="10"/>
      <x:c r="M408" s="5" t="str">
        <x:f>IF(A408="","",IF(COUNTIFS($A$6:$A$505,A408)&lt;&gt;1,"[Duplicate ID]",IF(AND('Start'!$D$6&lt;&gt;"No",H408&lt;&gt;"Deceased"),"Private person",IF(TRIM(B408&amp;" "&amp;C408)="","[Name unknown]",TRIM(B408&amp;" "&amp;C408)))))</x:f>
      </x:c>
      <x:c r="N408" s="5" t="str">
        <x:f>IF(A408="","",IF(AND('Start'!$D$6&lt;&gt;"No",H408&lt;&gt;"Deceased"),"",IF(D408="","", "b. "&amp;D408)&amp;IF(F408="","","  d. "&amp;F408)))</x:f>
      </x:c>
      <x:c r="O408" s="5" t="str">
        <x:f>IF(A408="","",IF(COUNTIFS($A$6:$A$505,A408)&lt;&gt;1,"Duplicate person ID",IF(I408="","",IF(COUNTIFS('Families'!$A$6:$A$305,I408)&lt;&gt;1,"Check chosen family",IF(COUNTIFS('Parent links'!$A$6:$A$755,A408,'Parent links'!$B$6:$B$755,I408,'Parent links'!$C$6:$C$755,J408)&lt;&gt;1,"Check chosen parent link","")))))</x:f>
      </x:c>
    </x:row>
    <x:row r="409" ht="25" customHeight="1">
      <x:c r="A409" s="10"/>
      <x:c r="B409" s="10"/>
      <x:c r="C409" s="10"/>
      <x:c r="D409" s="11"/>
      <x:c r="E409" s="11"/>
      <x:c r="F409" s="11"/>
      <x:c r="G409" s="11"/>
      <x:c r="H409" s="10"/>
      <x:c r="I409" s="10"/>
      <x:c r="J409" s="10"/>
      <x:c r="K409" s="10"/>
      <x:c r="L409" s="10"/>
      <x:c r="M409" s="5" t="str">
        <x:f>IF(A409="","",IF(COUNTIFS($A$6:$A$505,A409)&lt;&gt;1,"[Duplicate ID]",IF(AND('Start'!$D$6&lt;&gt;"No",H409&lt;&gt;"Deceased"),"Private person",IF(TRIM(B409&amp;" "&amp;C409)="","[Name unknown]",TRIM(B409&amp;" "&amp;C409)))))</x:f>
      </x:c>
      <x:c r="N409" s="5" t="str">
        <x:f>IF(A409="","",IF(AND('Start'!$D$6&lt;&gt;"No",H409&lt;&gt;"Deceased"),"",IF(D409="","", "b. "&amp;D409)&amp;IF(F409="","","  d. "&amp;F409)))</x:f>
      </x:c>
      <x:c r="O409" s="5" t="str">
        <x:f>IF(A409="","",IF(COUNTIFS($A$6:$A$505,A409)&lt;&gt;1,"Duplicate person ID",IF(I409="","",IF(COUNTIFS('Families'!$A$6:$A$305,I409)&lt;&gt;1,"Check chosen family",IF(COUNTIFS('Parent links'!$A$6:$A$755,A409,'Parent links'!$B$6:$B$755,I409,'Parent links'!$C$6:$C$755,J409)&lt;&gt;1,"Check chosen parent link","")))))</x:f>
      </x:c>
    </x:row>
    <x:row r="410" ht="25" customHeight="1">
      <x:c r="A410" s="10"/>
      <x:c r="B410" s="10"/>
      <x:c r="C410" s="10"/>
      <x:c r="D410" s="11"/>
      <x:c r="E410" s="11"/>
      <x:c r="F410" s="11"/>
      <x:c r="G410" s="11"/>
      <x:c r="H410" s="10"/>
      <x:c r="I410" s="10"/>
      <x:c r="J410" s="10"/>
      <x:c r="K410" s="10"/>
      <x:c r="L410" s="10"/>
      <x:c r="M410" s="5" t="str">
        <x:f>IF(A410="","",IF(COUNTIFS($A$6:$A$505,A410)&lt;&gt;1,"[Duplicate ID]",IF(AND('Start'!$D$6&lt;&gt;"No",H410&lt;&gt;"Deceased"),"Private person",IF(TRIM(B410&amp;" "&amp;C410)="","[Name unknown]",TRIM(B410&amp;" "&amp;C410)))))</x:f>
      </x:c>
      <x:c r="N410" s="5" t="str">
        <x:f>IF(A410="","",IF(AND('Start'!$D$6&lt;&gt;"No",H410&lt;&gt;"Deceased"),"",IF(D410="","", "b. "&amp;D410)&amp;IF(F410="","","  d. "&amp;F410)))</x:f>
      </x:c>
      <x:c r="O410" s="5" t="str">
        <x:f>IF(A410="","",IF(COUNTIFS($A$6:$A$505,A410)&lt;&gt;1,"Duplicate person ID",IF(I410="","",IF(COUNTIFS('Families'!$A$6:$A$305,I410)&lt;&gt;1,"Check chosen family",IF(COUNTIFS('Parent links'!$A$6:$A$755,A410,'Parent links'!$B$6:$B$755,I410,'Parent links'!$C$6:$C$755,J410)&lt;&gt;1,"Check chosen parent link","")))))</x:f>
      </x:c>
    </x:row>
    <x:row r="411" ht="25" customHeight="1">
      <x:c r="A411" s="10"/>
      <x:c r="B411" s="10"/>
      <x:c r="C411" s="10"/>
      <x:c r="D411" s="11"/>
      <x:c r="E411" s="11"/>
      <x:c r="F411" s="11"/>
      <x:c r="G411" s="11"/>
      <x:c r="H411" s="10"/>
      <x:c r="I411" s="10"/>
      <x:c r="J411" s="10"/>
      <x:c r="K411" s="10"/>
      <x:c r="L411" s="10"/>
      <x:c r="M411" s="5" t="str">
        <x:f>IF(A411="","",IF(COUNTIFS($A$6:$A$505,A411)&lt;&gt;1,"[Duplicate ID]",IF(AND('Start'!$D$6&lt;&gt;"No",H411&lt;&gt;"Deceased"),"Private person",IF(TRIM(B411&amp;" "&amp;C411)="","[Name unknown]",TRIM(B411&amp;" "&amp;C411)))))</x:f>
      </x:c>
      <x:c r="N411" s="5" t="str">
        <x:f>IF(A411="","",IF(AND('Start'!$D$6&lt;&gt;"No",H411&lt;&gt;"Deceased"),"",IF(D411="","", "b. "&amp;D411)&amp;IF(F411="","","  d. "&amp;F411)))</x:f>
      </x:c>
      <x:c r="O411" s="5" t="str">
        <x:f>IF(A411="","",IF(COUNTIFS($A$6:$A$505,A411)&lt;&gt;1,"Duplicate person ID",IF(I411="","",IF(COUNTIFS('Families'!$A$6:$A$305,I411)&lt;&gt;1,"Check chosen family",IF(COUNTIFS('Parent links'!$A$6:$A$755,A411,'Parent links'!$B$6:$B$755,I411,'Parent links'!$C$6:$C$755,J411)&lt;&gt;1,"Check chosen parent link","")))))</x:f>
      </x:c>
    </x:row>
    <x:row r="412" ht="25" customHeight="1">
      <x:c r="A412" s="10"/>
      <x:c r="B412" s="10"/>
      <x:c r="C412" s="10"/>
      <x:c r="D412" s="11"/>
      <x:c r="E412" s="11"/>
      <x:c r="F412" s="11"/>
      <x:c r="G412" s="11"/>
      <x:c r="H412" s="10"/>
      <x:c r="I412" s="10"/>
      <x:c r="J412" s="10"/>
      <x:c r="K412" s="10"/>
      <x:c r="L412" s="10"/>
      <x:c r="M412" s="5" t="str">
        <x:f>IF(A412="","",IF(COUNTIFS($A$6:$A$505,A412)&lt;&gt;1,"[Duplicate ID]",IF(AND('Start'!$D$6&lt;&gt;"No",H412&lt;&gt;"Deceased"),"Private person",IF(TRIM(B412&amp;" "&amp;C412)="","[Name unknown]",TRIM(B412&amp;" "&amp;C412)))))</x:f>
      </x:c>
      <x:c r="N412" s="5" t="str">
        <x:f>IF(A412="","",IF(AND('Start'!$D$6&lt;&gt;"No",H412&lt;&gt;"Deceased"),"",IF(D412="","", "b. "&amp;D412)&amp;IF(F412="","","  d. "&amp;F412)))</x:f>
      </x:c>
      <x:c r="O412" s="5" t="str">
        <x:f>IF(A412="","",IF(COUNTIFS($A$6:$A$505,A412)&lt;&gt;1,"Duplicate person ID",IF(I412="","",IF(COUNTIFS('Families'!$A$6:$A$305,I412)&lt;&gt;1,"Check chosen family",IF(COUNTIFS('Parent links'!$A$6:$A$755,A412,'Parent links'!$B$6:$B$755,I412,'Parent links'!$C$6:$C$755,J412)&lt;&gt;1,"Check chosen parent link","")))))</x:f>
      </x:c>
    </x:row>
    <x:row r="413" ht="25" customHeight="1">
      <x:c r="A413" s="10"/>
      <x:c r="B413" s="10"/>
      <x:c r="C413" s="10"/>
      <x:c r="D413" s="11"/>
      <x:c r="E413" s="11"/>
      <x:c r="F413" s="11"/>
      <x:c r="G413" s="11"/>
      <x:c r="H413" s="10"/>
      <x:c r="I413" s="10"/>
      <x:c r="J413" s="10"/>
      <x:c r="K413" s="10"/>
      <x:c r="L413" s="10"/>
      <x:c r="M413" s="5" t="str">
        <x:f>IF(A413="","",IF(COUNTIFS($A$6:$A$505,A413)&lt;&gt;1,"[Duplicate ID]",IF(AND('Start'!$D$6&lt;&gt;"No",H413&lt;&gt;"Deceased"),"Private person",IF(TRIM(B413&amp;" "&amp;C413)="","[Name unknown]",TRIM(B413&amp;" "&amp;C413)))))</x:f>
      </x:c>
      <x:c r="N413" s="5" t="str">
        <x:f>IF(A413="","",IF(AND('Start'!$D$6&lt;&gt;"No",H413&lt;&gt;"Deceased"),"",IF(D413="","", "b. "&amp;D413)&amp;IF(F413="","","  d. "&amp;F413)))</x:f>
      </x:c>
      <x:c r="O413" s="5" t="str">
        <x:f>IF(A413="","",IF(COUNTIFS($A$6:$A$505,A413)&lt;&gt;1,"Duplicate person ID",IF(I413="","",IF(COUNTIFS('Families'!$A$6:$A$305,I413)&lt;&gt;1,"Check chosen family",IF(COUNTIFS('Parent links'!$A$6:$A$755,A413,'Parent links'!$B$6:$B$755,I413,'Parent links'!$C$6:$C$755,J413)&lt;&gt;1,"Check chosen parent link","")))))</x:f>
      </x:c>
    </x:row>
    <x:row r="414" ht="25" customHeight="1">
      <x:c r="A414" s="10"/>
      <x:c r="B414" s="10"/>
      <x:c r="C414" s="10"/>
      <x:c r="D414" s="11"/>
      <x:c r="E414" s="11"/>
      <x:c r="F414" s="11"/>
      <x:c r="G414" s="11"/>
      <x:c r="H414" s="10"/>
      <x:c r="I414" s="10"/>
      <x:c r="J414" s="10"/>
      <x:c r="K414" s="10"/>
      <x:c r="L414" s="10"/>
      <x:c r="M414" s="5" t="str">
        <x:f>IF(A414="","",IF(COUNTIFS($A$6:$A$505,A414)&lt;&gt;1,"[Duplicate ID]",IF(AND('Start'!$D$6&lt;&gt;"No",H414&lt;&gt;"Deceased"),"Private person",IF(TRIM(B414&amp;" "&amp;C414)="","[Name unknown]",TRIM(B414&amp;" "&amp;C414)))))</x:f>
      </x:c>
      <x:c r="N414" s="5" t="str">
        <x:f>IF(A414="","",IF(AND('Start'!$D$6&lt;&gt;"No",H414&lt;&gt;"Deceased"),"",IF(D414="","", "b. "&amp;D414)&amp;IF(F414="","","  d. "&amp;F414)))</x:f>
      </x:c>
      <x:c r="O414" s="5" t="str">
        <x:f>IF(A414="","",IF(COUNTIFS($A$6:$A$505,A414)&lt;&gt;1,"Duplicate person ID",IF(I414="","",IF(COUNTIFS('Families'!$A$6:$A$305,I414)&lt;&gt;1,"Check chosen family",IF(COUNTIFS('Parent links'!$A$6:$A$755,A414,'Parent links'!$B$6:$B$755,I414,'Parent links'!$C$6:$C$755,J414)&lt;&gt;1,"Check chosen parent link","")))))</x:f>
      </x:c>
    </x:row>
    <x:row r="415" ht="25" customHeight="1">
      <x:c r="A415" s="10"/>
      <x:c r="B415" s="10"/>
      <x:c r="C415" s="10"/>
      <x:c r="D415" s="11"/>
      <x:c r="E415" s="11"/>
      <x:c r="F415" s="11"/>
      <x:c r="G415" s="11"/>
      <x:c r="H415" s="10"/>
      <x:c r="I415" s="10"/>
      <x:c r="J415" s="10"/>
      <x:c r="K415" s="10"/>
      <x:c r="L415" s="10"/>
      <x:c r="M415" s="5" t="str">
        <x:f>IF(A415="","",IF(COUNTIFS($A$6:$A$505,A415)&lt;&gt;1,"[Duplicate ID]",IF(AND('Start'!$D$6&lt;&gt;"No",H415&lt;&gt;"Deceased"),"Private person",IF(TRIM(B415&amp;" "&amp;C415)="","[Name unknown]",TRIM(B415&amp;" "&amp;C415)))))</x:f>
      </x:c>
      <x:c r="N415" s="5" t="str">
        <x:f>IF(A415="","",IF(AND('Start'!$D$6&lt;&gt;"No",H415&lt;&gt;"Deceased"),"",IF(D415="","", "b. "&amp;D415)&amp;IF(F415="","","  d. "&amp;F415)))</x:f>
      </x:c>
      <x:c r="O415" s="5" t="str">
        <x:f>IF(A415="","",IF(COUNTIFS($A$6:$A$505,A415)&lt;&gt;1,"Duplicate person ID",IF(I415="","",IF(COUNTIFS('Families'!$A$6:$A$305,I415)&lt;&gt;1,"Check chosen family",IF(COUNTIFS('Parent links'!$A$6:$A$755,A415,'Parent links'!$B$6:$B$755,I415,'Parent links'!$C$6:$C$755,J415)&lt;&gt;1,"Check chosen parent link","")))))</x:f>
      </x:c>
    </x:row>
    <x:row r="416" ht="25" customHeight="1">
      <x:c r="A416" s="10"/>
      <x:c r="B416" s="10"/>
      <x:c r="C416" s="10"/>
      <x:c r="D416" s="11"/>
      <x:c r="E416" s="11"/>
      <x:c r="F416" s="11"/>
      <x:c r="G416" s="11"/>
      <x:c r="H416" s="10"/>
      <x:c r="I416" s="10"/>
      <x:c r="J416" s="10"/>
      <x:c r="K416" s="10"/>
      <x:c r="L416" s="10"/>
      <x:c r="M416" s="5" t="str">
        <x:f>IF(A416="","",IF(COUNTIFS($A$6:$A$505,A416)&lt;&gt;1,"[Duplicate ID]",IF(AND('Start'!$D$6&lt;&gt;"No",H416&lt;&gt;"Deceased"),"Private person",IF(TRIM(B416&amp;" "&amp;C416)="","[Name unknown]",TRIM(B416&amp;" "&amp;C416)))))</x:f>
      </x:c>
      <x:c r="N416" s="5" t="str">
        <x:f>IF(A416="","",IF(AND('Start'!$D$6&lt;&gt;"No",H416&lt;&gt;"Deceased"),"",IF(D416="","", "b. "&amp;D416)&amp;IF(F416="","","  d. "&amp;F416)))</x:f>
      </x:c>
      <x:c r="O416" s="5" t="str">
        <x:f>IF(A416="","",IF(COUNTIFS($A$6:$A$505,A416)&lt;&gt;1,"Duplicate person ID",IF(I416="","",IF(COUNTIFS('Families'!$A$6:$A$305,I416)&lt;&gt;1,"Check chosen family",IF(COUNTIFS('Parent links'!$A$6:$A$755,A416,'Parent links'!$B$6:$B$755,I416,'Parent links'!$C$6:$C$755,J416)&lt;&gt;1,"Check chosen parent link","")))))</x:f>
      </x:c>
    </x:row>
    <x:row r="417" ht="25" customHeight="1">
      <x:c r="A417" s="10"/>
      <x:c r="B417" s="10"/>
      <x:c r="C417" s="10"/>
      <x:c r="D417" s="11"/>
      <x:c r="E417" s="11"/>
      <x:c r="F417" s="11"/>
      <x:c r="G417" s="11"/>
      <x:c r="H417" s="10"/>
      <x:c r="I417" s="10"/>
      <x:c r="J417" s="10"/>
      <x:c r="K417" s="10"/>
      <x:c r="L417" s="10"/>
      <x:c r="M417" s="5" t="str">
        <x:f>IF(A417="","",IF(COUNTIFS($A$6:$A$505,A417)&lt;&gt;1,"[Duplicate ID]",IF(AND('Start'!$D$6&lt;&gt;"No",H417&lt;&gt;"Deceased"),"Private person",IF(TRIM(B417&amp;" "&amp;C417)="","[Name unknown]",TRIM(B417&amp;" "&amp;C417)))))</x:f>
      </x:c>
      <x:c r="N417" s="5" t="str">
        <x:f>IF(A417="","",IF(AND('Start'!$D$6&lt;&gt;"No",H417&lt;&gt;"Deceased"),"",IF(D417="","", "b. "&amp;D417)&amp;IF(F417="","","  d. "&amp;F417)))</x:f>
      </x:c>
      <x:c r="O417" s="5" t="str">
        <x:f>IF(A417="","",IF(COUNTIFS($A$6:$A$505,A417)&lt;&gt;1,"Duplicate person ID",IF(I417="","",IF(COUNTIFS('Families'!$A$6:$A$305,I417)&lt;&gt;1,"Check chosen family",IF(COUNTIFS('Parent links'!$A$6:$A$755,A417,'Parent links'!$B$6:$B$755,I417,'Parent links'!$C$6:$C$755,J417)&lt;&gt;1,"Check chosen parent link","")))))</x:f>
      </x:c>
    </x:row>
    <x:row r="418" ht="25" customHeight="1">
      <x:c r="A418" s="10"/>
      <x:c r="B418" s="10"/>
      <x:c r="C418" s="10"/>
      <x:c r="D418" s="11"/>
      <x:c r="E418" s="11"/>
      <x:c r="F418" s="11"/>
      <x:c r="G418" s="11"/>
      <x:c r="H418" s="10"/>
      <x:c r="I418" s="10"/>
      <x:c r="J418" s="10"/>
      <x:c r="K418" s="10"/>
      <x:c r="L418" s="10"/>
      <x:c r="M418" s="5" t="str">
        <x:f>IF(A418="","",IF(COUNTIFS($A$6:$A$505,A418)&lt;&gt;1,"[Duplicate ID]",IF(AND('Start'!$D$6&lt;&gt;"No",H418&lt;&gt;"Deceased"),"Private person",IF(TRIM(B418&amp;" "&amp;C418)="","[Name unknown]",TRIM(B418&amp;" "&amp;C418)))))</x:f>
      </x:c>
      <x:c r="N418" s="5" t="str">
        <x:f>IF(A418="","",IF(AND('Start'!$D$6&lt;&gt;"No",H418&lt;&gt;"Deceased"),"",IF(D418="","", "b. "&amp;D418)&amp;IF(F418="","","  d. "&amp;F418)))</x:f>
      </x:c>
      <x:c r="O418" s="5" t="str">
        <x:f>IF(A418="","",IF(COUNTIFS($A$6:$A$505,A418)&lt;&gt;1,"Duplicate person ID",IF(I418="","",IF(COUNTIFS('Families'!$A$6:$A$305,I418)&lt;&gt;1,"Check chosen family",IF(COUNTIFS('Parent links'!$A$6:$A$755,A418,'Parent links'!$B$6:$B$755,I418,'Parent links'!$C$6:$C$755,J418)&lt;&gt;1,"Check chosen parent link","")))))</x:f>
      </x:c>
    </x:row>
    <x:row r="419" ht="25" customHeight="1">
      <x:c r="A419" s="10"/>
      <x:c r="B419" s="10"/>
      <x:c r="C419" s="10"/>
      <x:c r="D419" s="11"/>
      <x:c r="E419" s="11"/>
      <x:c r="F419" s="11"/>
      <x:c r="G419" s="11"/>
      <x:c r="H419" s="10"/>
      <x:c r="I419" s="10"/>
      <x:c r="J419" s="10"/>
      <x:c r="K419" s="10"/>
      <x:c r="L419" s="10"/>
      <x:c r="M419" s="5" t="str">
        <x:f>IF(A419="","",IF(COUNTIFS($A$6:$A$505,A419)&lt;&gt;1,"[Duplicate ID]",IF(AND('Start'!$D$6&lt;&gt;"No",H419&lt;&gt;"Deceased"),"Private person",IF(TRIM(B419&amp;" "&amp;C419)="","[Name unknown]",TRIM(B419&amp;" "&amp;C419)))))</x:f>
      </x:c>
      <x:c r="N419" s="5" t="str">
        <x:f>IF(A419="","",IF(AND('Start'!$D$6&lt;&gt;"No",H419&lt;&gt;"Deceased"),"",IF(D419="","", "b. "&amp;D419)&amp;IF(F419="","","  d. "&amp;F419)))</x:f>
      </x:c>
      <x:c r="O419" s="5" t="str">
        <x:f>IF(A419="","",IF(COUNTIFS($A$6:$A$505,A419)&lt;&gt;1,"Duplicate person ID",IF(I419="","",IF(COUNTIFS('Families'!$A$6:$A$305,I419)&lt;&gt;1,"Check chosen family",IF(COUNTIFS('Parent links'!$A$6:$A$755,A419,'Parent links'!$B$6:$B$755,I419,'Parent links'!$C$6:$C$755,J419)&lt;&gt;1,"Check chosen parent link","")))))</x:f>
      </x:c>
    </x:row>
    <x:row r="420" ht="25" customHeight="1">
      <x:c r="A420" s="10"/>
      <x:c r="B420" s="10"/>
      <x:c r="C420" s="10"/>
      <x:c r="D420" s="11"/>
      <x:c r="E420" s="11"/>
      <x:c r="F420" s="11"/>
      <x:c r="G420" s="11"/>
      <x:c r="H420" s="10"/>
      <x:c r="I420" s="10"/>
      <x:c r="J420" s="10"/>
      <x:c r="K420" s="10"/>
      <x:c r="L420" s="10"/>
      <x:c r="M420" s="5" t="str">
        <x:f>IF(A420="","",IF(COUNTIFS($A$6:$A$505,A420)&lt;&gt;1,"[Duplicate ID]",IF(AND('Start'!$D$6&lt;&gt;"No",H420&lt;&gt;"Deceased"),"Private person",IF(TRIM(B420&amp;" "&amp;C420)="","[Name unknown]",TRIM(B420&amp;" "&amp;C420)))))</x:f>
      </x:c>
      <x:c r="N420" s="5" t="str">
        <x:f>IF(A420="","",IF(AND('Start'!$D$6&lt;&gt;"No",H420&lt;&gt;"Deceased"),"",IF(D420="","", "b. "&amp;D420)&amp;IF(F420="","","  d. "&amp;F420)))</x:f>
      </x:c>
      <x:c r="O420" s="5" t="str">
        <x:f>IF(A420="","",IF(COUNTIFS($A$6:$A$505,A420)&lt;&gt;1,"Duplicate person ID",IF(I420="","",IF(COUNTIFS('Families'!$A$6:$A$305,I420)&lt;&gt;1,"Check chosen family",IF(COUNTIFS('Parent links'!$A$6:$A$755,A420,'Parent links'!$B$6:$B$755,I420,'Parent links'!$C$6:$C$755,J420)&lt;&gt;1,"Check chosen parent link","")))))</x:f>
      </x:c>
    </x:row>
    <x:row r="421" ht="25" customHeight="1">
      <x:c r="A421" s="10"/>
      <x:c r="B421" s="10"/>
      <x:c r="C421" s="10"/>
      <x:c r="D421" s="11"/>
      <x:c r="E421" s="11"/>
      <x:c r="F421" s="11"/>
      <x:c r="G421" s="11"/>
      <x:c r="H421" s="10"/>
      <x:c r="I421" s="10"/>
      <x:c r="J421" s="10"/>
      <x:c r="K421" s="10"/>
      <x:c r="L421" s="10"/>
      <x:c r="M421" s="5" t="str">
        <x:f>IF(A421="","",IF(COUNTIFS($A$6:$A$505,A421)&lt;&gt;1,"[Duplicate ID]",IF(AND('Start'!$D$6&lt;&gt;"No",H421&lt;&gt;"Deceased"),"Private person",IF(TRIM(B421&amp;" "&amp;C421)="","[Name unknown]",TRIM(B421&amp;" "&amp;C421)))))</x:f>
      </x:c>
      <x:c r="N421" s="5" t="str">
        <x:f>IF(A421="","",IF(AND('Start'!$D$6&lt;&gt;"No",H421&lt;&gt;"Deceased"),"",IF(D421="","", "b. "&amp;D421)&amp;IF(F421="","","  d. "&amp;F421)))</x:f>
      </x:c>
      <x:c r="O421" s="5" t="str">
        <x:f>IF(A421="","",IF(COUNTIFS($A$6:$A$505,A421)&lt;&gt;1,"Duplicate person ID",IF(I421="","",IF(COUNTIFS('Families'!$A$6:$A$305,I421)&lt;&gt;1,"Check chosen family",IF(COUNTIFS('Parent links'!$A$6:$A$755,A421,'Parent links'!$B$6:$B$755,I421,'Parent links'!$C$6:$C$755,J421)&lt;&gt;1,"Check chosen parent link","")))))</x:f>
      </x:c>
    </x:row>
    <x:row r="422" ht="25" customHeight="1">
      <x:c r="A422" s="10"/>
      <x:c r="B422" s="10"/>
      <x:c r="C422" s="10"/>
      <x:c r="D422" s="11"/>
      <x:c r="E422" s="11"/>
      <x:c r="F422" s="11"/>
      <x:c r="G422" s="11"/>
      <x:c r="H422" s="10"/>
      <x:c r="I422" s="10"/>
      <x:c r="J422" s="10"/>
      <x:c r="K422" s="10"/>
      <x:c r="L422" s="10"/>
      <x:c r="M422" s="5" t="str">
        <x:f>IF(A422="","",IF(COUNTIFS($A$6:$A$505,A422)&lt;&gt;1,"[Duplicate ID]",IF(AND('Start'!$D$6&lt;&gt;"No",H422&lt;&gt;"Deceased"),"Private person",IF(TRIM(B422&amp;" "&amp;C422)="","[Name unknown]",TRIM(B422&amp;" "&amp;C422)))))</x:f>
      </x:c>
      <x:c r="N422" s="5" t="str">
        <x:f>IF(A422="","",IF(AND('Start'!$D$6&lt;&gt;"No",H422&lt;&gt;"Deceased"),"",IF(D422="","", "b. "&amp;D422)&amp;IF(F422="","","  d. "&amp;F422)))</x:f>
      </x:c>
      <x:c r="O422" s="5" t="str">
        <x:f>IF(A422="","",IF(COUNTIFS($A$6:$A$505,A422)&lt;&gt;1,"Duplicate person ID",IF(I422="","",IF(COUNTIFS('Families'!$A$6:$A$305,I422)&lt;&gt;1,"Check chosen family",IF(COUNTIFS('Parent links'!$A$6:$A$755,A422,'Parent links'!$B$6:$B$755,I422,'Parent links'!$C$6:$C$755,J422)&lt;&gt;1,"Check chosen parent link","")))))</x:f>
      </x:c>
    </x:row>
    <x:row r="423" ht="25" customHeight="1">
      <x:c r="A423" s="10"/>
      <x:c r="B423" s="10"/>
      <x:c r="C423" s="10"/>
      <x:c r="D423" s="11"/>
      <x:c r="E423" s="11"/>
      <x:c r="F423" s="11"/>
      <x:c r="G423" s="11"/>
      <x:c r="H423" s="10"/>
      <x:c r="I423" s="10"/>
      <x:c r="J423" s="10"/>
      <x:c r="K423" s="10"/>
      <x:c r="L423" s="10"/>
      <x:c r="M423" s="5" t="str">
        <x:f>IF(A423="","",IF(COUNTIFS($A$6:$A$505,A423)&lt;&gt;1,"[Duplicate ID]",IF(AND('Start'!$D$6&lt;&gt;"No",H423&lt;&gt;"Deceased"),"Private person",IF(TRIM(B423&amp;" "&amp;C423)="","[Name unknown]",TRIM(B423&amp;" "&amp;C423)))))</x:f>
      </x:c>
      <x:c r="N423" s="5" t="str">
        <x:f>IF(A423="","",IF(AND('Start'!$D$6&lt;&gt;"No",H423&lt;&gt;"Deceased"),"",IF(D423="","", "b. "&amp;D423)&amp;IF(F423="","","  d. "&amp;F423)))</x:f>
      </x:c>
      <x:c r="O423" s="5" t="str">
        <x:f>IF(A423="","",IF(COUNTIFS($A$6:$A$505,A423)&lt;&gt;1,"Duplicate person ID",IF(I423="","",IF(COUNTIFS('Families'!$A$6:$A$305,I423)&lt;&gt;1,"Check chosen family",IF(COUNTIFS('Parent links'!$A$6:$A$755,A423,'Parent links'!$B$6:$B$755,I423,'Parent links'!$C$6:$C$755,J423)&lt;&gt;1,"Check chosen parent link","")))))</x:f>
      </x:c>
    </x:row>
    <x:row r="424" ht="25" customHeight="1">
      <x:c r="A424" s="10"/>
      <x:c r="B424" s="10"/>
      <x:c r="C424" s="10"/>
      <x:c r="D424" s="11"/>
      <x:c r="E424" s="11"/>
      <x:c r="F424" s="11"/>
      <x:c r="G424" s="11"/>
      <x:c r="H424" s="10"/>
      <x:c r="I424" s="10"/>
      <x:c r="J424" s="10"/>
      <x:c r="K424" s="10"/>
      <x:c r="L424" s="10"/>
      <x:c r="M424" s="5" t="str">
        <x:f>IF(A424="","",IF(COUNTIFS($A$6:$A$505,A424)&lt;&gt;1,"[Duplicate ID]",IF(AND('Start'!$D$6&lt;&gt;"No",H424&lt;&gt;"Deceased"),"Private person",IF(TRIM(B424&amp;" "&amp;C424)="","[Name unknown]",TRIM(B424&amp;" "&amp;C424)))))</x:f>
      </x:c>
      <x:c r="N424" s="5" t="str">
        <x:f>IF(A424="","",IF(AND('Start'!$D$6&lt;&gt;"No",H424&lt;&gt;"Deceased"),"",IF(D424="","", "b. "&amp;D424)&amp;IF(F424="","","  d. "&amp;F424)))</x:f>
      </x:c>
      <x:c r="O424" s="5" t="str">
        <x:f>IF(A424="","",IF(COUNTIFS($A$6:$A$505,A424)&lt;&gt;1,"Duplicate person ID",IF(I424="","",IF(COUNTIFS('Families'!$A$6:$A$305,I424)&lt;&gt;1,"Check chosen family",IF(COUNTIFS('Parent links'!$A$6:$A$755,A424,'Parent links'!$B$6:$B$755,I424,'Parent links'!$C$6:$C$755,J424)&lt;&gt;1,"Check chosen parent link","")))))</x:f>
      </x:c>
    </x:row>
    <x:row r="425" ht="25" customHeight="1">
      <x:c r="A425" s="10"/>
      <x:c r="B425" s="10"/>
      <x:c r="C425" s="10"/>
      <x:c r="D425" s="11"/>
      <x:c r="E425" s="11"/>
      <x:c r="F425" s="11"/>
      <x:c r="G425" s="11"/>
      <x:c r="H425" s="10"/>
      <x:c r="I425" s="10"/>
      <x:c r="J425" s="10"/>
      <x:c r="K425" s="10"/>
      <x:c r="L425" s="10"/>
      <x:c r="M425" s="5" t="str">
        <x:f>IF(A425="","",IF(COUNTIFS($A$6:$A$505,A425)&lt;&gt;1,"[Duplicate ID]",IF(AND('Start'!$D$6&lt;&gt;"No",H425&lt;&gt;"Deceased"),"Private person",IF(TRIM(B425&amp;" "&amp;C425)="","[Name unknown]",TRIM(B425&amp;" "&amp;C425)))))</x:f>
      </x:c>
      <x:c r="N425" s="5" t="str">
        <x:f>IF(A425="","",IF(AND('Start'!$D$6&lt;&gt;"No",H425&lt;&gt;"Deceased"),"",IF(D425="","", "b. "&amp;D425)&amp;IF(F425="","","  d. "&amp;F425)))</x:f>
      </x:c>
      <x:c r="O425" s="5" t="str">
        <x:f>IF(A425="","",IF(COUNTIFS($A$6:$A$505,A425)&lt;&gt;1,"Duplicate person ID",IF(I425="","",IF(COUNTIFS('Families'!$A$6:$A$305,I425)&lt;&gt;1,"Check chosen family",IF(COUNTIFS('Parent links'!$A$6:$A$755,A425,'Parent links'!$B$6:$B$755,I425,'Parent links'!$C$6:$C$755,J425)&lt;&gt;1,"Check chosen parent link","")))))</x:f>
      </x:c>
    </x:row>
    <x:row r="426" ht="25" customHeight="1">
      <x:c r="A426" s="10"/>
      <x:c r="B426" s="10"/>
      <x:c r="C426" s="10"/>
      <x:c r="D426" s="11"/>
      <x:c r="E426" s="11"/>
      <x:c r="F426" s="11"/>
      <x:c r="G426" s="11"/>
      <x:c r="H426" s="10"/>
      <x:c r="I426" s="10"/>
      <x:c r="J426" s="10"/>
      <x:c r="K426" s="10"/>
      <x:c r="L426" s="10"/>
      <x:c r="M426" s="5" t="str">
        <x:f>IF(A426="","",IF(COUNTIFS($A$6:$A$505,A426)&lt;&gt;1,"[Duplicate ID]",IF(AND('Start'!$D$6&lt;&gt;"No",H426&lt;&gt;"Deceased"),"Private person",IF(TRIM(B426&amp;" "&amp;C426)="","[Name unknown]",TRIM(B426&amp;" "&amp;C426)))))</x:f>
      </x:c>
      <x:c r="N426" s="5" t="str">
        <x:f>IF(A426="","",IF(AND('Start'!$D$6&lt;&gt;"No",H426&lt;&gt;"Deceased"),"",IF(D426="","", "b. "&amp;D426)&amp;IF(F426="","","  d. "&amp;F426)))</x:f>
      </x:c>
      <x:c r="O426" s="5" t="str">
        <x:f>IF(A426="","",IF(COUNTIFS($A$6:$A$505,A426)&lt;&gt;1,"Duplicate person ID",IF(I426="","",IF(COUNTIFS('Families'!$A$6:$A$305,I426)&lt;&gt;1,"Check chosen family",IF(COUNTIFS('Parent links'!$A$6:$A$755,A426,'Parent links'!$B$6:$B$755,I426,'Parent links'!$C$6:$C$755,J426)&lt;&gt;1,"Check chosen parent link","")))))</x:f>
      </x:c>
    </x:row>
    <x:row r="427" ht="25" customHeight="1">
      <x:c r="A427" s="10"/>
      <x:c r="B427" s="10"/>
      <x:c r="C427" s="10"/>
      <x:c r="D427" s="11"/>
      <x:c r="E427" s="11"/>
      <x:c r="F427" s="11"/>
      <x:c r="G427" s="11"/>
      <x:c r="H427" s="10"/>
      <x:c r="I427" s="10"/>
      <x:c r="J427" s="10"/>
      <x:c r="K427" s="10"/>
      <x:c r="L427" s="10"/>
      <x:c r="M427" s="5" t="str">
        <x:f>IF(A427="","",IF(COUNTIFS($A$6:$A$505,A427)&lt;&gt;1,"[Duplicate ID]",IF(AND('Start'!$D$6&lt;&gt;"No",H427&lt;&gt;"Deceased"),"Private person",IF(TRIM(B427&amp;" "&amp;C427)="","[Name unknown]",TRIM(B427&amp;" "&amp;C427)))))</x:f>
      </x:c>
      <x:c r="N427" s="5" t="str">
        <x:f>IF(A427="","",IF(AND('Start'!$D$6&lt;&gt;"No",H427&lt;&gt;"Deceased"),"",IF(D427="","", "b. "&amp;D427)&amp;IF(F427="","","  d. "&amp;F427)))</x:f>
      </x:c>
      <x:c r="O427" s="5" t="str">
        <x:f>IF(A427="","",IF(COUNTIFS($A$6:$A$505,A427)&lt;&gt;1,"Duplicate person ID",IF(I427="","",IF(COUNTIFS('Families'!$A$6:$A$305,I427)&lt;&gt;1,"Check chosen family",IF(COUNTIFS('Parent links'!$A$6:$A$755,A427,'Parent links'!$B$6:$B$755,I427,'Parent links'!$C$6:$C$755,J427)&lt;&gt;1,"Check chosen parent link","")))))</x:f>
      </x:c>
    </x:row>
    <x:row r="428" ht="25" customHeight="1">
      <x:c r="A428" s="10"/>
      <x:c r="B428" s="10"/>
      <x:c r="C428" s="10"/>
      <x:c r="D428" s="11"/>
      <x:c r="E428" s="11"/>
      <x:c r="F428" s="11"/>
      <x:c r="G428" s="11"/>
      <x:c r="H428" s="10"/>
      <x:c r="I428" s="10"/>
      <x:c r="J428" s="10"/>
      <x:c r="K428" s="10"/>
      <x:c r="L428" s="10"/>
      <x:c r="M428" s="5" t="str">
        <x:f>IF(A428="","",IF(COUNTIFS($A$6:$A$505,A428)&lt;&gt;1,"[Duplicate ID]",IF(AND('Start'!$D$6&lt;&gt;"No",H428&lt;&gt;"Deceased"),"Private person",IF(TRIM(B428&amp;" "&amp;C428)="","[Name unknown]",TRIM(B428&amp;" "&amp;C428)))))</x:f>
      </x:c>
      <x:c r="N428" s="5" t="str">
        <x:f>IF(A428="","",IF(AND('Start'!$D$6&lt;&gt;"No",H428&lt;&gt;"Deceased"),"",IF(D428="","", "b. "&amp;D428)&amp;IF(F428="","","  d. "&amp;F428)))</x:f>
      </x:c>
      <x:c r="O428" s="5" t="str">
        <x:f>IF(A428="","",IF(COUNTIFS($A$6:$A$505,A428)&lt;&gt;1,"Duplicate person ID",IF(I428="","",IF(COUNTIFS('Families'!$A$6:$A$305,I428)&lt;&gt;1,"Check chosen family",IF(COUNTIFS('Parent links'!$A$6:$A$755,A428,'Parent links'!$B$6:$B$755,I428,'Parent links'!$C$6:$C$755,J428)&lt;&gt;1,"Check chosen parent link","")))))</x:f>
      </x:c>
    </x:row>
    <x:row r="429" ht="25" customHeight="1">
      <x:c r="A429" s="10"/>
      <x:c r="B429" s="10"/>
      <x:c r="C429" s="10"/>
      <x:c r="D429" s="11"/>
      <x:c r="E429" s="11"/>
      <x:c r="F429" s="11"/>
      <x:c r="G429" s="11"/>
      <x:c r="H429" s="10"/>
      <x:c r="I429" s="10"/>
      <x:c r="J429" s="10"/>
      <x:c r="K429" s="10"/>
      <x:c r="L429" s="10"/>
      <x:c r="M429" s="5" t="str">
        <x:f>IF(A429="","",IF(COUNTIFS($A$6:$A$505,A429)&lt;&gt;1,"[Duplicate ID]",IF(AND('Start'!$D$6&lt;&gt;"No",H429&lt;&gt;"Deceased"),"Private person",IF(TRIM(B429&amp;" "&amp;C429)="","[Name unknown]",TRIM(B429&amp;" "&amp;C429)))))</x:f>
      </x:c>
      <x:c r="N429" s="5" t="str">
        <x:f>IF(A429="","",IF(AND('Start'!$D$6&lt;&gt;"No",H429&lt;&gt;"Deceased"),"",IF(D429="","", "b. "&amp;D429)&amp;IF(F429="","","  d. "&amp;F429)))</x:f>
      </x:c>
      <x:c r="O429" s="5" t="str">
        <x:f>IF(A429="","",IF(COUNTIFS($A$6:$A$505,A429)&lt;&gt;1,"Duplicate person ID",IF(I429="","",IF(COUNTIFS('Families'!$A$6:$A$305,I429)&lt;&gt;1,"Check chosen family",IF(COUNTIFS('Parent links'!$A$6:$A$755,A429,'Parent links'!$B$6:$B$755,I429,'Parent links'!$C$6:$C$755,J429)&lt;&gt;1,"Check chosen parent link","")))))</x:f>
      </x:c>
    </x:row>
    <x:row r="430" ht="25" customHeight="1">
      <x:c r="A430" s="10"/>
      <x:c r="B430" s="10"/>
      <x:c r="C430" s="10"/>
      <x:c r="D430" s="11"/>
      <x:c r="E430" s="11"/>
      <x:c r="F430" s="11"/>
      <x:c r="G430" s="11"/>
      <x:c r="H430" s="10"/>
      <x:c r="I430" s="10"/>
      <x:c r="J430" s="10"/>
      <x:c r="K430" s="10"/>
      <x:c r="L430" s="10"/>
      <x:c r="M430" s="5" t="str">
        <x:f>IF(A430="","",IF(COUNTIFS($A$6:$A$505,A430)&lt;&gt;1,"[Duplicate ID]",IF(AND('Start'!$D$6&lt;&gt;"No",H430&lt;&gt;"Deceased"),"Private person",IF(TRIM(B430&amp;" "&amp;C430)="","[Name unknown]",TRIM(B430&amp;" "&amp;C430)))))</x:f>
      </x:c>
      <x:c r="N430" s="5" t="str">
        <x:f>IF(A430="","",IF(AND('Start'!$D$6&lt;&gt;"No",H430&lt;&gt;"Deceased"),"",IF(D430="","", "b. "&amp;D430)&amp;IF(F430="","","  d. "&amp;F430)))</x:f>
      </x:c>
      <x:c r="O430" s="5" t="str">
        <x:f>IF(A430="","",IF(COUNTIFS($A$6:$A$505,A430)&lt;&gt;1,"Duplicate person ID",IF(I430="","",IF(COUNTIFS('Families'!$A$6:$A$305,I430)&lt;&gt;1,"Check chosen family",IF(COUNTIFS('Parent links'!$A$6:$A$755,A430,'Parent links'!$B$6:$B$755,I430,'Parent links'!$C$6:$C$755,J430)&lt;&gt;1,"Check chosen parent link","")))))</x:f>
      </x:c>
    </x:row>
    <x:row r="431" ht="25" customHeight="1">
      <x:c r="A431" s="10"/>
      <x:c r="B431" s="10"/>
      <x:c r="C431" s="10"/>
      <x:c r="D431" s="11"/>
      <x:c r="E431" s="11"/>
      <x:c r="F431" s="11"/>
      <x:c r="G431" s="11"/>
      <x:c r="H431" s="10"/>
      <x:c r="I431" s="10"/>
      <x:c r="J431" s="10"/>
      <x:c r="K431" s="10"/>
      <x:c r="L431" s="10"/>
      <x:c r="M431" s="5" t="str">
        <x:f>IF(A431="","",IF(COUNTIFS($A$6:$A$505,A431)&lt;&gt;1,"[Duplicate ID]",IF(AND('Start'!$D$6&lt;&gt;"No",H431&lt;&gt;"Deceased"),"Private person",IF(TRIM(B431&amp;" "&amp;C431)="","[Name unknown]",TRIM(B431&amp;" "&amp;C431)))))</x:f>
      </x:c>
      <x:c r="N431" s="5" t="str">
        <x:f>IF(A431="","",IF(AND('Start'!$D$6&lt;&gt;"No",H431&lt;&gt;"Deceased"),"",IF(D431="","", "b. "&amp;D431)&amp;IF(F431="","","  d. "&amp;F431)))</x:f>
      </x:c>
      <x:c r="O431" s="5" t="str">
        <x:f>IF(A431="","",IF(COUNTIFS($A$6:$A$505,A431)&lt;&gt;1,"Duplicate person ID",IF(I431="","",IF(COUNTIFS('Families'!$A$6:$A$305,I431)&lt;&gt;1,"Check chosen family",IF(COUNTIFS('Parent links'!$A$6:$A$755,A431,'Parent links'!$B$6:$B$755,I431,'Parent links'!$C$6:$C$755,J431)&lt;&gt;1,"Check chosen parent link","")))))</x:f>
      </x:c>
    </x:row>
    <x:row r="432" ht="25" customHeight="1">
      <x:c r="A432" s="10"/>
      <x:c r="B432" s="10"/>
      <x:c r="C432" s="10"/>
      <x:c r="D432" s="11"/>
      <x:c r="E432" s="11"/>
      <x:c r="F432" s="11"/>
      <x:c r="G432" s="11"/>
      <x:c r="H432" s="10"/>
      <x:c r="I432" s="10"/>
      <x:c r="J432" s="10"/>
      <x:c r="K432" s="10"/>
      <x:c r="L432" s="10"/>
      <x:c r="M432" s="5" t="str">
        <x:f>IF(A432="","",IF(COUNTIFS($A$6:$A$505,A432)&lt;&gt;1,"[Duplicate ID]",IF(AND('Start'!$D$6&lt;&gt;"No",H432&lt;&gt;"Deceased"),"Private person",IF(TRIM(B432&amp;" "&amp;C432)="","[Name unknown]",TRIM(B432&amp;" "&amp;C432)))))</x:f>
      </x:c>
      <x:c r="N432" s="5" t="str">
        <x:f>IF(A432="","",IF(AND('Start'!$D$6&lt;&gt;"No",H432&lt;&gt;"Deceased"),"",IF(D432="","", "b. "&amp;D432)&amp;IF(F432="","","  d. "&amp;F432)))</x:f>
      </x:c>
      <x:c r="O432" s="5" t="str">
        <x:f>IF(A432="","",IF(COUNTIFS($A$6:$A$505,A432)&lt;&gt;1,"Duplicate person ID",IF(I432="","",IF(COUNTIFS('Families'!$A$6:$A$305,I432)&lt;&gt;1,"Check chosen family",IF(COUNTIFS('Parent links'!$A$6:$A$755,A432,'Parent links'!$B$6:$B$755,I432,'Parent links'!$C$6:$C$755,J432)&lt;&gt;1,"Check chosen parent link","")))))</x:f>
      </x:c>
    </x:row>
    <x:row r="433" ht="25" customHeight="1">
      <x:c r="A433" s="10"/>
      <x:c r="B433" s="10"/>
      <x:c r="C433" s="10"/>
      <x:c r="D433" s="11"/>
      <x:c r="E433" s="11"/>
      <x:c r="F433" s="11"/>
      <x:c r="G433" s="11"/>
      <x:c r="H433" s="10"/>
      <x:c r="I433" s="10"/>
      <x:c r="J433" s="10"/>
      <x:c r="K433" s="10"/>
      <x:c r="L433" s="10"/>
      <x:c r="M433" s="5" t="str">
        <x:f>IF(A433="","",IF(COUNTIFS($A$6:$A$505,A433)&lt;&gt;1,"[Duplicate ID]",IF(AND('Start'!$D$6&lt;&gt;"No",H433&lt;&gt;"Deceased"),"Private person",IF(TRIM(B433&amp;" "&amp;C433)="","[Name unknown]",TRIM(B433&amp;" "&amp;C433)))))</x:f>
      </x:c>
      <x:c r="N433" s="5" t="str">
        <x:f>IF(A433="","",IF(AND('Start'!$D$6&lt;&gt;"No",H433&lt;&gt;"Deceased"),"",IF(D433="","", "b. "&amp;D433)&amp;IF(F433="","","  d. "&amp;F433)))</x:f>
      </x:c>
      <x:c r="O433" s="5" t="str">
        <x:f>IF(A433="","",IF(COUNTIFS($A$6:$A$505,A433)&lt;&gt;1,"Duplicate person ID",IF(I433="","",IF(COUNTIFS('Families'!$A$6:$A$305,I433)&lt;&gt;1,"Check chosen family",IF(COUNTIFS('Parent links'!$A$6:$A$755,A433,'Parent links'!$B$6:$B$755,I433,'Parent links'!$C$6:$C$755,J433)&lt;&gt;1,"Check chosen parent link","")))))</x:f>
      </x:c>
    </x:row>
    <x:row r="434" ht="25" customHeight="1">
      <x:c r="A434" s="10"/>
      <x:c r="B434" s="10"/>
      <x:c r="C434" s="10"/>
      <x:c r="D434" s="11"/>
      <x:c r="E434" s="11"/>
      <x:c r="F434" s="11"/>
      <x:c r="G434" s="11"/>
      <x:c r="H434" s="10"/>
      <x:c r="I434" s="10"/>
      <x:c r="J434" s="10"/>
      <x:c r="K434" s="10"/>
      <x:c r="L434" s="10"/>
      <x:c r="M434" s="5" t="str">
        <x:f>IF(A434="","",IF(COUNTIFS($A$6:$A$505,A434)&lt;&gt;1,"[Duplicate ID]",IF(AND('Start'!$D$6&lt;&gt;"No",H434&lt;&gt;"Deceased"),"Private person",IF(TRIM(B434&amp;" "&amp;C434)="","[Name unknown]",TRIM(B434&amp;" "&amp;C434)))))</x:f>
      </x:c>
      <x:c r="N434" s="5" t="str">
        <x:f>IF(A434="","",IF(AND('Start'!$D$6&lt;&gt;"No",H434&lt;&gt;"Deceased"),"",IF(D434="","", "b. "&amp;D434)&amp;IF(F434="","","  d. "&amp;F434)))</x:f>
      </x:c>
      <x:c r="O434" s="5" t="str">
        <x:f>IF(A434="","",IF(COUNTIFS($A$6:$A$505,A434)&lt;&gt;1,"Duplicate person ID",IF(I434="","",IF(COUNTIFS('Families'!$A$6:$A$305,I434)&lt;&gt;1,"Check chosen family",IF(COUNTIFS('Parent links'!$A$6:$A$755,A434,'Parent links'!$B$6:$B$755,I434,'Parent links'!$C$6:$C$755,J434)&lt;&gt;1,"Check chosen parent link","")))))</x:f>
      </x:c>
    </x:row>
    <x:row r="435" ht="25" customHeight="1">
      <x:c r="A435" s="10"/>
      <x:c r="B435" s="10"/>
      <x:c r="C435" s="10"/>
      <x:c r="D435" s="11"/>
      <x:c r="E435" s="11"/>
      <x:c r="F435" s="11"/>
      <x:c r="G435" s="11"/>
      <x:c r="H435" s="10"/>
      <x:c r="I435" s="10"/>
      <x:c r="J435" s="10"/>
      <x:c r="K435" s="10"/>
      <x:c r="L435" s="10"/>
      <x:c r="M435" s="5" t="str">
        <x:f>IF(A435="","",IF(COUNTIFS($A$6:$A$505,A435)&lt;&gt;1,"[Duplicate ID]",IF(AND('Start'!$D$6&lt;&gt;"No",H435&lt;&gt;"Deceased"),"Private person",IF(TRIM(B435&amp;" "&amp;C435)="","[Name unknown]",TRIM(B435&amp;" "&amp;C435)))))</x:f>
      </x:c>
      <x:c r="N435" s="5" t="str">
        <x:f>IF(A435="","",IF(AND('Start'!$D$6&lt;&gt;"No",H435&lt;&gt;"Deceased"),"",IF(D435="","", "b. "&amp;D435)&amp;IF(F435="","","  d. "&amp;F435)))</x:f>
      </x:c>
      <x:c r="O435" s="5" t="str">
        <x:f>IF(A435="","",IF(COUNTIFS($A$6:$A$505,A435)&lt;&gt;1,"Duplicate person ID",IF(I435="","",IF(COUNTIFS('Families'!$A$6:$A$305,I435)&lt;&gt;1,"Check chosen family",IF(COUNTIFS('Parent links'!$A$6:$A$755,A435,'Parent links'!$B$6:$B$755,I435,'Parent links'!$C$6:$C$755,J435)&lt;&gt;1,"Check chosen parent link","")))))</x:f>
      </x:c>
    </x:row>
    <x:row r="436" ht="25" customHeight="1">
      <x:c r="A436" s="10"/>
      <x:c r="B436" s="10"/>
      <x:c r="C436" s="10"/>
      <x:c r="D436" s="11"/>
      <x:c r="E436" s="11"/>
      <x:c r="F436" s="11"/>
      <x:c r="G436" s="11"/>
      <x:c r="H436" s="10"/>
      <x:c r="I436" s="10"/>
      <x:c r="J436" s="10"/>
      <x:c r="K436" s="10"/>
      <x:c r="L436" s="10"/>
      <x:c r="M436" s="5" t="str">
        <x:f>IF(A436="","",IF(COUNTIFS($A$6:$A$505,A436)&lt;&gt;1,"[Duplicate ID]",IF(AND('Start'!$D$6&lt;&gt;"No",H436&lt;&gt;"Deceased"),"Private person",IF(TRIM(B436&amp;" "&amp;C436)="","[Name unknown]",TRIM(B436&amp;" "&amp;C436)))))</x:f>
      </x:c>
      <x:c r="N436" s="5" t="str">
        <x:f>IF(A436="","",IF(AND('Start'!$D$6&lt;&gt;"No",H436&lt;&gt;"Deceased"),"",IF(D436="","", "b. "&amp;D436)&amp;IF(F436="","","  d. "&amp;F436)))</x:f>
      </x:c>
      <x:c r="O436" s="5" t="str">
        <x:f>IF(A436="","",IF(COUNTIFS($A$6:$A$505,A436)&lt;&gt;1,"Duplicate person ID",IF(I436="","",IF(COUNTIFS('Families'!$A$6:$A$305,I436)&lt;&gt;1,"Check chosen family",IF(COUNTIFS('Parent links'!$A$6:$A$755,A436,'Parent links'!$B$6:$B$755,I436,'Parent links'!$C$6:$C$755,J436)&lt;&gt;1,"Check chosen parent link","")))))</x:f>
      </x:c>
    </x:row>
    <x:row r="437" ht="25" customHeight="1">
      <x:c r="A437" s="10"/>
      <x:c r="B437" s="10"/>
      <x:c r="C437" s="10"/>
      <x:c r="D437" s="11"/>
      <x:c r="E437" s="11"/>
      <x:c r="F437" s="11"/>
      <x:c r="G437" s="11"/>
      <x:c r="H437" s="10"/>
      <x:c r="I437" s="10"/>
      <x:c r="J437" s="10"/>
      <x:c r="K437" s="10"/>
      <x:c r="L437" s="10"/>
      <x:c r="M437" s="5" t="str">
        <x:f>IF(A437="","",IF(COUNTIFS($A$6:$A$505,A437)&lt;&gt;1,"[Duplicate ID]",IF(AND('Start'!$D$6&lt;&gt;"No",H437&lt;&gt;"Deceased"),"Private person",IF(TRIM(B437&amp;" "&amp;C437)="","[Name unknown]",TRIM(B437&amp;" "&amp;C437)))))</x:f>
      </x:c>
      <x:c r="N437" s="5" t="str">
        <x:f>IF(A437="","",IF(AND('Start'!$D$6&lt;&gt;"No",H437&lt;&gt;"Deceased"),"",IF(D437="","", "b. "&amp;D437)&amp;IF(F437="","","  d. "&amp;F437)))</x:f>
      </x:c>
      <x:c r="O437" s="5" t="str">
        <x:f>IF(A437="","",IF(COUNTIFS($A$6:$A$505,A437)&lt;&gt;1,"Duplicate person ID",IF(I437="","",IF(COUNTIFS('Families'!$A$6:$A$305,I437)&lt;&gt;1,"Check chosen family",IF(COUNTIFS('Parent links'!$A$6:$A$755,A437,'Parent links'!$B$6:$B$755,I437,'Parent links'!$C$6:$C$755,J437)&lt;&gt;1,"Check chosen parent link","")))))</x:f>
      </x:c>
    </x:row>
    <x:row r="438" ht="25" customHeight="1">
      <x:c r="A438" s="10"/>
      <x:c r="B438" s="10"/>
      <x:c r="C438" s="10"/>
      <x:c r="D438" s="11"/>
      <x:c r="E438" s="11"/>
      <x:c r="F438" s="11"/>
      <x:c r="G438" s="11"/>
      <x:c r="H438" s="10"/>
      <x:c r="I438" s="10"/>
      <x:c r="J438" s="10"/>
      <x:c r="K438" s="10"/>
      <x:c r="L438" s="10"/>
      <x:c r="M438" s="5" t="str">
        <x:f>IF(A438="","",IF(COUNTIFS($A$6:$A$505,A438)&lt;&gt;1,"[Duplicate ID]",IF(AND('Start'!$D$6&lt;&gt;"No",H438&lt;&gt;"Deceased"),"Private person",IF(TRIM(B438&amp;" "&amp;C438)="","[Name unknown]",TRIM(B438&amp;" "&amp;C438)))))</x:f>
      </x:c>
      <x:c r="N438" s="5" t="str">
        <x:f>IF(A438="","",IF(AND('Start'!$D$6&lt;&gt;"No",H438&lt;&gt;"Deceased"),"",IF(D438="","", "b. "&amp;D438)&amp;IF(F438="","","  d. "&amp;F438)))</x:f>
      </x:c>
      <x:c r="O438" s="5" t="str">
        <x:f>IF(A438="","",IF(COUNTIFS($A$6:$A$505,A438)&lt;&gt;1,"Duplicate person ID",IF(I438="","",IF(COUNTIFS('Families'!$A$6:$A$305,I438)&lt;&gt;1,"Check chosen family",IF(COUNTIFS('Parent links'!$A$6:$A$755,A438,'Parent links'!$B$6:$B$755,I438,'Parent links'!$C$6:$C$755,J438)&lt;&gt;1,"Check chosen parent link","")))))</x:f>
      </x:c>
    </x:row>
    <x:row r="439" ht="25" customHeight="1">
      <x:c r="A439" s="10"/>
      <x:c r="B439" s="10"/>
      <x:c r="C439" s="10"/>
      <x:c r="D439" s="11"/>
      <x:c r="E439" s="11"/>
      <x:c r="F439" s="11"/>
      <x:c r="G439" s="11"/>
      <x:c r="H439" s="10"/>
      <x:c r="I439" s="10"/>
      <x:c r="J439" s="10"/>
      <x:c r="K439" s="10"/>
      <x:c r="L439" s="10"/>
      <x:c r="M439" s="5" t="str">
        <x:f>IF(A439="","",IF(COUNTIFS($A$6:$A$505,A439)&lt;&gt;1,"[Duplicate ID]",IF(AND('Start'!$D$6&lt;&gt;"No",H439&lt;&gt;"Deceased"),"Private person",IF(TRIM(B439&amp;" "&amp;C439)="","[Name unknown]",TRIM(B439&amp;" "&amp;C439)))))</x:f>
      </x:c>
      <x:c r="N439" s="5" t="str">
        <x:f>IF(A439="","",IF(AND('Start'!$D$6&lt;&gt;"No",H439&lt;&gt;"Deceased"),"",IF(D439="","", "b. "&amp;D439)&amp;IF(F439="","","  d. "&amp;F439)))</x:f>
      </x:c>
      <x:c r="O439" s="5" t="str">
        <x:f>IF(A439="","",IF(COUNTIFS($A$6:$A$505,A439)&lt;&gt;1,"Duplicate person ID",IF(I439="","",IF(COUNTIFS('Families'!$A$6:$A$305,I439)&lt;&gt;1,"Check chosen family",IF(COUNTIFS('Parent links'!$A$6:$A$755,A439,'Parent links'!$B$6:$B$755,I439,'Parent links'!$C$6:$C$755,J439)&lt;&gt;1,"Check chosen parent link","")))))</x:f>
      </x:c>
    </x:row>
    <x:row r="440" ht="25" customHeight="1">
      <x:c r="A440" s="10"/>
      <x:c r="B440" s="10"/>
      <x:c r="C440" s="10"/>
      <x:c r="D440" s="11"/>
      <x:c r="E440" s="11"/>
      <x:c r="F440" s="11"/>
      <x:c r="G440" s="11"/>
      <x:c r="H440" s="10"/>
      <x:c r="I440" s="10"/>
      <x:c r="J440" s="10"/>
      <x:c r="K440" s="10"/>
      <x:c r="L440" s="10"/>
      <x:c r="M440" s="5" t="str">
        <x:f>IF(A440="","",IF(COUNTIFS($A$6:$A$505,A440)&lt;&gt;1,"[Duplicate ID]",IF(AND('Start'!$D$6&lt;&gt;"No",H440&lt;&gt;"Deceased"),"Private person",IF(TRIM(B440&amp;" "&amp;C440)="","[Name unknown]",TRIM(B440&amp;" "&amp;C440)))))</x:f>
      </x:c>
      <x:c r="N440" s="5" t="str">
        <x:f>IF(A440="","",IF(AND('Start'!$D$6&lt;&gt;"No",H440&lt;&gt;"Deceased"),"",IF(D440="","", "b. "&amp;D440)&amp;IF(F440="","","  d. "&amp;F440)))</x:f>
      </x:c>
      <x:c r="O440" s="5" t="str">
        <x:f>IF(A440="","",IF(COUNTIFS($A$6:$A$505,A440)&lt;&gt;1,"Duplicate person ID",IF(I440="","",IF(COUNTIFS('Families'!$A$6:$A$305,I440)&lt;&gt;1,"Check chosen family",IF(COUNTIFS('Parent links'!$A$6:$A$755,A440,'Parent links'!$B$6:$B$755,I440,'Parent links'!$C$6:$C$755,J440)&lt;&gt;1,"Check chosen parent link","")))))</x:f>
      </x:c>
    </x:row>
    <x:row r="441" ht="25" customHeight="1">
      <x:c r="A441" s="10"/>
      <x:c r="B441" s="10"/>
      <x:c r="C441" s="10"/>
      <x:c r="D441" s="11"/>
      <x:c r="E441" s="11"/>
      <x:c r="F441" s="11"/>
      <x:c r="G441" s="11"/>
      <x:c r="H441" s="10"/>
      <x:c r="I441" s="10"/>
      <x:c r="J441" s="10"/>
      <x:c r="K441" s="10"/>
      <x:c r="L441" s="10"/>
      <x:c r="M441" s="5" t="str">
        <x:f>IF(A441="","",IF(COUNTIFS($A$6:$A$505,A441)&lt;&gt;1,"[Duplicate ID]",IF(AND('Start'!$D$6&lt;&gt;"No",H441&lt;&gt;"Deceased"),"Private person",IF(TRIM(B441&amp;" "&amp;C441)="","[Name unknown]",TRIM(B441&amp;" "&amp;C441)))))</x:f>
      </x:c>
      <x:c r="N441" s="5" t="str">
        <x:f>IF(A441="","",IF(AND('Start'!$D$6&lt;&gt;"No",H441&lt;&gt;"Deceased"),"",IF(D441="","", "b. "&amp;D441)&amp;IF(F441="","","  d. "&amp;F441)))</x:f>
      </x:c>
      <x:c r="O441" s="5" t="str">
        <x:f>IF(A441="","",IF(COUNTIFS($A$6:$A$505,A441)&lt;&gt;1,"Duplicate person ID",IF(I441="","",IF(COUNTIFS('Families'!$A$6:$A$305,I441)&lt;&gt;1,"Check chosen family",IF(COUNTIFS('Parent links'!$A$6:$A$755,A441,'Parent links'!$B$6:$B$755,I441,'Parent links'!$C$6:$C$755,J441)&lt;&gt;1,"Check chosen parent link","")))))</x:f>
      </x:c>
    </x:row>
    <x:row r="442" ht="25" customHeight="1">
      <x:c r="A442" s="10"/>
      <x:c r="B442" s="10"/>
      <x:c r="C442" s="10"/>
      <x:c r="D442" s="11"/>
      <x:c r="E442" s="11"/>
      <x:c r="F442" s="11"/>
      <x:c r="G442" s="11"/>
      <x:c r="H442" s="10"/>
      <x:c r="I442" s="10"/>
      <x:c r="J442" s="10"/>
      <x:c r="K442" s="10"/>
      <x:c r="L442" s="10"/>
      <x:c r="M442" s="5" t="str">
        <x:f>IF(A442="","",IF(COUNTIFS($A$6:$A$505,A442)&lt;&gt;1,"[Duplicate ID]",IF(AND('Start'!$D$6&lt;&gt;"No",H442&lt;&gt;"Deceased"),"Private person",IF(TRIM(B442&amp;" "&amp;C442)="","[Name unknown]",TRIM(B442&amp;" "&amp;C442)))))</x:f>
      </x:c>
      <x:c r="N442" s="5" t="str">
        <x:f>IF(A442="","",IF(AND('Start'!$D$6&lt;&gt;"No",H442&lt;&gt;"Deceased"),"",IF(D442="","", "b. "&amp;D442)&amp;IF(F442="","","  d. "&amp;F442)))</x:f>
      </x:c>
      <x:c r="O442" s="5" t="str">
        <x:f>IF(A442="","",IF(COUNTIFS($A$6:$A$505,A442)&lt;&gt;1,"Duplicate person ID",IF(I442="","",IF(COUNTIFS('Families'!$A$6:$A$305,I442)&lt;&gt;1,"Check chosen family",IF(COUNTIFS('Parent links'!$A$6:$A$755,A442,'Parent links'!$B$6:$B$755,I442,'Parent links'!$C$6:$C$755,J442)&lt;&gt;1,"Check chosen parent link","")))))</x:f>
      </x:c>
    </x:row>
    <x:row r="443" ht="25" customHeight="1">
      <x:c r="A443" s="10"/>
      <x:c r="B443" s="10"/>
      <x:c r="C443" s="10"/>
      <x:c r="D443" s="11"/>
      <x:c r="E443" s="11"/>
      <x:c r="F443" s="11"/>
      <x:c r="G443" s="11"/>
      <x:c r="H443" s="10"/>
      <x:c r="I443" s="10"/>
      <x:c r="J443" s="10"/>
      <x:c r="K443" s="10"/>
      <x:c r="L443" s="10"/>
      <x:c r="M443" s="5" t="str">
        <x:f>IF(A443="","",IF(COUNTIFS($A$6:$A$505,A443)&lt;&gt;1,"[Duplicate ID]",IF(AND('Start'!$D$6&lt;&gt;"No",H443&lt;&gt;"Deceased"),"Private person",IF(TRIM(B443&amp;" "&amp;C443)="","[Name unknown]",TRIM(B443&amp;" "&amp;C443)))))</x:f>
      </x:c>
      <x:c r="N443" s="5" t="str">
        <x:f>IF(A443="","",IF(AND('Start'!$D$6&lt;&gt;"No",H443&lt;&gt;"Deceased"),"",IF(D443="","", "b. "&amp;D443)&amp;IF(F443="","","  d. "&amp;F443)))</x:f>
      </x:c>
      <x:c r="O443" s="5" t="str">
        <x:f>IF(A443="","",IF(COUNTIFS($A$6:$A$505,A443)&lt;&gt;1,"Duplicate person ID",IF(I443="","",IF(COUNTIFS('Families'!$A$6:$A$305,I443)&lt;&gt;1,"Check chosen family",IF(COUNTIFS('Parent links'!$A$6:$A$755,A443,'Parent links'!$B$6:$B$755,I443,'Parent links'!$C$6:$C$755,J443)&lt;&gt;1,"Check chosen parent link","")))))</x:f>
      </x:c>
    </x:row>
    <x:row r="444" ht="25" customHeight="1">
      <x:c r="A444" s="10"/>
      <x:c r="B444" s="10"/>
      <x:c r="C444" s="10"/>
      <x:c r="D444" s="11"/>
      <x:c r="E444" s="11"/>
      <x:c r="F444" s="11"/>
      <x:c r="G444" s="11"/>
      <x:c r="H444" s="10"/>
      <x:c r="I444" s="10"/>
      <x:c r="J444" s="10"/>
      <x:c r="K444" s="10"/>
      <x:c r="L444" s="10"/>
      <x:c r="M444" s="5" t="str">
        <x:f>IF(A444="","",IF(COUNTIFS($A$6:$A$505,A444)&lt;&gt;1,"[Duplicate ID]",IF(AND('Start'!$D$6&lt;&gt;"No",H444&lt;&gt;"Deceased"),"Private person",IF(TRIM(B444&amp;" "&amp;C444)="","[Name unknown]",TRIM(B444&amp;" "&amp;C444)))))</x:f>
      </x:c>
      <x:c r="N444" s="5" t="str">
        <x:f>IF(A444="","",IF(AND('Start'!$D$6&lt;&gt;"No",H444&lt;&gt;"Deceased"),"",IF(D444="","", "b. "&amp;D444)&amp;IF(F444="","","  d. "&amp;F444)))</x:f>
      </x:c>
      <x:c r="O444" s="5" t="str">
        <x:f>IF(A444="","",IF(COUNTIFS($A$6:$A$505,A444)&lt;&gt;1,"Duplicate person ID",IF(I444="","",IF(COUNTIFS('Families'!$A$6:$A$305,I444)&lt;&gt;1,"Check chosen family",IF(COUNTIFS('Parent links'!$A$6:$A$755,A444,'Parent links'!$B$6:$B$755,I444,'Parent links'!$C$6:$C$755,J444)&lt;&gt;1,"Check chosen parent link","")))))</x:f>
      </x:c>
    </x:row>
    <x:row r="445" ht="25" customHeight="1">
      <x:c r="A445" s="10"/>
      <x:c r="B445" s="10"/>
      <x:c r="C445" s="10"/>
      <x:c r="D445" s="11"/>
      <x:c r="E445" s="11"/>
      <x:c r="F445" s="11"/>
      <x:c r="G445" s="11"/>
      <x:c r="H445" s="10"/>
      <x:c r="I445" s="10"/>
      <x:c r="J445" s="10"/>
      <x:c r="K445" s="10"/>
      <x:c r="L445" s="10"/>
      <x:c r="M445" s="5" t="str">
        <x:f>IF(A445="","",IF(COUNTIFS($A$6:$A$505,A445)&lt;&gt;1,"[Duplicate ID]",IF(AND('Start'!$D$6&lt;&gt;"No",H445&lt;&gt;"Deceased"),"Private person",IF(TRIM(B445&amp;" "&amp;C445)="","[Name unknown]",TRIM(B445&amp;" "&amp;C445)))))</x:f>
      </x:c>
      <x:c r="N445" s="5" t="str">
        <x:f>IF(A445="","",IF(AND('Start'!$D$6&lt;&gt;"No",H445&lt;&gt;"Deceased"),"",IF(D445="","", "b. "&amp;D445)&amp;IF(F445="","","  d. "&amp;F445)))</x:f>
      </x:c>
      <x:c r="O445" s="5" t="str">
        <x:f>IF(A445="","",IF(COUNTIFS($A$6:$A$505,A445)&lt;&gt;1,"Duplicate person ID",IF(I445="","",IF(COUNTIFS('Families'!$A$6:$A$305,I445)&lt;&gt;1,"Check chosen family",IF(COUNTIFS('Parent links'!$A$6:$A$755,A445,'Parent links'!$B$6:$B$755,I445,'Parent links'!$C$6:$C$755,J445)&lt;&gt;1,"Check chosen parent link","")))))</x:f>
      </x:c>
    </x:row>
    <x:row r="446" ht="25" customHeight="1">
      <x:c r="A446" s="10"/>
      <x:c r="B446" s="10"/>
      <x:c r="C446" s="10"/>
      <x:c r="D446" s="11"/>
      <x:c r="E446" s="11"/>
      <x:c r="F446" s="11"/>
      <x:c r="G446" s="11"/>
      <x:c r="H446" s="10"/>
      <x:c r="I446" s="10"/>
      <x:c r="J446" s="10"/>
      <x:c r="K446" s="10"/>
      <x:c r="L446" s="10"/>
      <x:c r="M446" s="5" t="str">
        <x:f>IF(A446="","",IF(COUNTIFS($A$6:$A$505,A446)&lt;&gt;1,"[Duplicate ID]",IF(AND('Start'!$D$6&lt;&gt;"No",H446&lt;&gt;"Deceased"),"Private person",IF(TRIM(B446&amp;" "&amp;C446)="","[Name unknown]",TRIM(B446&amp;" "&amp;C446)))))</x:f>
      </x:c>
      <x:c r="N446" s="5" t="str">
        <x:f>IF(A446="","",IF(AND('Start'!$D$6&lt;&gt;"No",H446&lt;&gt;"Deceased"),"",IF(D446="","", "b. "&amp;D446)&amp;IF(F446="","","  d. "&amp;F446)))</x:f>
      </x:c>
      <x:c r="O446" s="5" t="str">
        <x:f>IF(A446="","",IF(COUNTIFS($A$6:$A$505,A446)&lt;&gt;1,"Duplicate person ID",IF(I446="","",IF(COUNTIFS('Families'!$A$6:$A$305,I446)&lt;&gt;1,"Check chosen family",IF(COUNTIFS('Parent links'!$A$6:$A$755,A446,'Parent links'!$B$6:$B$755,I446,'Parent links'!$C$6:$C$755,J446)&lt;&gt;1,"Check chosen parent link","")))))</x:f>
      </x:c>
    </x:row>
    <x:row r="447" ht="25" customHeight="1">
      <x:c r="A447" s="10"/>
      <x:c r="B447" s="10"/>
      <x:c r="C447" s="10"/>
      <x:c r="D447" s="11"/>
      <x:c r="E447" s="11"/>
      <x:c r="F447" s="11"/>
      <x:c r="G447" s="11"/>
      <x:c r="H447" s="10"/>
      <x:c r="I447" s="10"/>
      <x:c r="J447" s="10"/>
      <x:c r="K447" s="10"/>
      <x:c r="L447" s="10"/>
      <x:c r="M447" s="5" t="str">
        <x:f>IF(A447="","",IF(COUNTIFS($A$6:$A$505,A447)&lt;&gt;1,"[Duplicate ID]",IF(AND('Start'!$D$6&lt;&gt;"No",H447&lt;&gt;"Deceased"),"Private person",IF(TRIM(B447&amp;" "&amp;C447)="","[Name unknown]",TRIM(B447&amp;" "&amp;C447)))))</x:f>
      </x:c>
      <x:c r="N447" s="5" t="str">
        <x:f>IF(A447="","",IF(AND('Start'!$D$6&lt;&gt;"No",H447&lt;&gt;"Deceased"),"",IF(D447="","", "b. "&amp;D447)&amp;IF(F447="","","  d. "&amp;F447)))</x:f>
      </x:c>
      <x:c r="O447" s="5" t="str">
        <x:f>IF(A447="","",IF(COUNTIFS($A$6:$A$505,A447)&lt;&gt;1,"Duplicate person ID",IF(I447="","",IF(COUNTIFS('Families'!$A$6:$A$305,I447)&lt;&gt;1,"Check chosen family",IF(COUNTIFS('Parent links'!$A$6:$A$755,A447,'Parent links'!$B$6:$B$755,I447,'Parent links'!$C$6:$C$755,J447)&lt;&gt;1,"Check chosen parent link","")))))</x:f>
      </x:c>
    </x:row>
    <x:row r="448" ht="25" customHeight="1">
      <x:c r="A448" s="10"/>
      <x:c r="B448" s="10"/>
      <x:c r="C448" s="10"/>
      <x:c r="D448" s="11"/>
      <x:c r="E448" s="11"/>
      <x:c r="F448" s="11"/>
      <x:c r="G448" s="11"/>
      <x:c r="H448" s="10"/>
      <x:c r="I448" s="10"/>
      <x:c r="J448" s="10"/>
      <x:c r="K448" s="10"/>
      <x:c r="L448" s="10"/>
      <x:c r="M448" s="5" t="str">
        <x:f>IF(A448="","",IF(COUNTIFS($A$6:$A$505,A448)&lt;&gt;1,"[Duplicate ID]",IF(AND('Start'!$D$6&lt;&gt;"No",H448&lt;&gt;"Deceased"),"Private person",IF(TRIM(B448&amp;" "&amp;C448)="","[Name unknown]",TRIM(B448&amp;" "&amp;C448)))))</x:f>
      </x:c>
      <x:c r="N448" s="5" t="str">
        <x:f>IF(A448="","",IF(AND('Start'!$D$6&lt;&gt;"No",H448&lt;&gt;"Deceased"),"",IF(D448="","", "b. "&amp;D448)&amp;IF(F448="","","  d. "&amp;F448)))</x:f>
      </x:c>
      <x:c r="O448" s="5" t="str">
        <x:f>IF(A448="","",IF(COUNTIFS($A$6:$A$505,A448)&lt;&gt;1,"Duplicate person ID",IF(I448="","",IF(COUNTIFS('Families'!$A$6:$A$305,I448)&lt;&gt;1,"Check chosen family",IF(COUNTIFS('Parent links'!$A$6:$A$755,A448,'Parent links'!$B$6:$B$755,I448,'Parent links'!$C$6:$C$755,J448)&lt;&gt;1,"Check chosen parent link","")))))</x:f>
      </x:c>
    </x:row>
    <x:row r="449" ht="25" customHeight="1">
      <x:c r="A449" s="10"/>
      <x:c r="B449" s="10"/>
      <x:c r="C449" s="10"/>
      <x:c r="D449" s="11"/>
      <x:c r="E449" s="11"/>
      <x:c r="F449" s="11"/>
      <x:c r="G449" s="11"/>
      <x:c r="H449" s="10"/>
      <x:c r="I449" s="10"/>
      <x:c r="J449" s="10"/>
      <x:c r="K449" s="10"/>
      <x:c r="L449" s="10"/>
      <x:c r="M449" s="5" t="str">
        <x:f>IF(A449="","",IF(COUNTIFS($A$6:$A$505,A449)&lt;&gt;1,"[Duplicate ID]",IF(AND('Start'!$D$6&lt;&gt;"No",H449&lt;&gt;"Deceased"),"Private person",IF(TRIM(B449&amp;" "&amp;C449)="","[Name unknown]",TRIM(B449&amp;" "&amp;C449)))))</x:f>
      </x:c>
      <x:c r="N449" s="5" t="str">
        <x:f>IF(A449="","",IF(AND('Start'!$D$6&lt;&gt;"No",H449&lt;&gt;"Deceased"),"",IF(D449="","", "b. "&amp;D449)&amp;IF(F449="","","  d. "&amp;F449)))</x:f>
      </x:c>
      <x:c r="O449" s="5" t="str">
        <x:f>IF(A449="","",IF(COUNTIFS($A$6:$A$505,A449)&lt;&gt;1,"Duplicate person ID",IF(I449="","",IF(COUNTIFS('Families'!$A$6:$A$305,I449)&lt;&gt;1,"Check chosen family",IF(COUNTIFS('Parent links'!$A$6:$A$755,A449,'Parent links'!$B$6:$B$755,I449,'Parent links'!$C$6:$C$755,J449)&lt;&gt;1,"Check chosen parent link","")))))</x:f>
      </x:c>
    </x:row>
    <x:row r="450" ht="25" customHeight="1">
      <x:c r="A450" s="10"/>
      <x:c r="B450" s="10"/>
      <x:c r="C450" s="10"/>
      <x:c r="D450" s="11"/>
      <x:c r="E450" s="11"/>
      <x:c r="F450" s="11"/>
      <x:c r="G450" s="11"/>
      <x:c r="H450" s="10"/>
      <x:c r="I450" s="10"/>
      <x:c r="J450" s="10"/>
      <x:c r="K450" s="10"/>
      <x:c r="L450" s="10"/>
      <x:c r="M450" s="5" t="str">
        <x:f>IF(A450="","",IF(COUNTIFS($A$6:$A$505,A450)&lt;&gt;1,"[Duplicate ID]",IF(AND('Start'!$D$6&lt;&gt;"No",H450&lt;&gt;"Deceased"),"Private person",IF(TRIM(B450&amp;" "&amp;C450)="","[Name unknown]",TRIM(B450&amp;" "&amp;C450)))))</x:f>
      </x:c>
      <x:c r="N450" s="5" t="str">
        <x:f>IF(A450="","",IF(AND('Start'!$D$6&lt;&gt;"No",H450&lt;&gt;"Deceased"),"",IF(D450="","", "b. "&amp;D450)&amp;IF(F450="","","  d. "&amp;F450)))</x:f>
      </x:c>
      <x:c r="O450" s="5" t="str">
        <x:f>IF(A450="","",IF(COUNTIFS($A$6:$A$505,A450)&lt;&gt;1,"Duplicate person ID",IF(I450="","",IF(COUNTIFS('Families'!$A$6:$A$305,I450)&lt;&gt;1,"Check chosen family",IF(COUNTIFS('Parent links'!$A$6:$A$755,A450,'Parent links'!$B$6:$B$755,I450,'Parent links'!$C$6:$C$755,J450)&lt;&gt;1,"Check chosen parent link","")))))</x:f>
      </x:c>
    </x:row>
    <x:row r="451" ht="25" customHeight="1">
      <x:c r="A451" s="10"/>
      <x:c r="B451" s="10"/>
      <x:c r="C451" s="10"/>
      <x:c r="D451" s="11"/>
      <x:c r="E451" s="11"/>
      <x:c r="F451" s="11"/>
      <x:c r="G451" s="11"/>
      <x:c r="H451" s="10"/>
      <x:c r="I451" s="10"/>
      <x:c r="J451" s="10"/>
      <x:c r="K451" s="10"/>
      <x:c r="L451" s="10"/>
      <x:c r="M451" s="5" t="str">
        <x:f>IF(A451="","",IF(COUNTIFS($A$6:$A$505,A451)&lt;&gt;1,"[Duplicate ID]",IF(AND('Start'!$D$6&lt;&gt;"No",H451&lt;&gt;"Deceased"),"Private person",IF(TRIM(B451&amp;" "&amp;C451)="","[Name unknown]",TRIM(B451&amp;" "&amp;C451)))))</x:f>
      </x:c>
      <x:c r="N451" s="5" t="str">
        <x:f>IF(A451="","",IF(AND('Start'!$D$6&lt;&gt;"No",H451&lt;&gt;"Deceased"),"",IF(D451="","", "b. "&amp;D451)&amp;IF(F451="","","  d. "&amp;F451)))</x:f>
      </x:c>
      <x:c r="O451" s="5" t="str">
        <x:f>IF(A451="","",IF(COUNTIFS($A$6:$A$505,A451)&lt;&gt;1,"Duplicate person ID",IF(I451="","",IF(COUNTIFS('Families'!$A$6:$A$305,I451)&lt;&gt;1,"Check chosen family",IF(COUNTIFS('Parent links'!$A$6:$A$755,A451,'Parent links'!$B$6:$B$755,I451,'Parent links'!$C$6:$C$755,J451)&lt;&gt;1,"Check chosen parent link","")))))</x:f>
      </x:c>
    </x:row>
    <x:row r="452" ht="25" customHeight="1">
      <x:c r="A452" s="10"/>
      <x:c r="B452" s="10"/>
      <x:c r="C452" s="10"/>
      <x:c r="D452" s="11"/>
      <x:c r="E452" s="11"/>
      <x:c r="F452" s="11"/>
      <x:c r="G452" s="11"/>
      <x:c r="H452" s="10"/>
      <x:c r="I452" s="10"/>
      <x:c r="J452" s="10"/>
      <x:c r="K452" s="10"/>
      <x:c r="L452" s="10"/>
      <x:c r="M452" s="5" t="str">
        <x:f>IF(A452="","",IF(COUNTIFS($A$6:$A$505,A452)&lt;&gt;1,"[Duplicate ID]",IF(AND('Start'!$D$6&lt;&gt;"No",H452&lt;&gt;"Deceased"),"Private person",IF(TRIM(B452&amp;" "&amp;C452)="","[Name unknown]",TRIM(B452&amp;" "&amp;C452)))))</x:f>
      </x:c>
      <x:c r="N452" s="5" t="str">
        <x:f>IF(A452="","",IF(AND('Start'!$D$6&lt;&gt;"No",H452&lt;&gt;"Deceased"),"",IF(D452="","", "b. "&amp;D452)&amp;IF(F452="","","  d. "&amp;F452)))</x:f>
      </x:c>
      <x:c r="O452" s="5" t="str">
        <x:f>IF(A452="","",IF(COUNTIFS($A$6:$A$505,A452)&lt;&gt;1,"Duplicate person ID",IF(I452="","",IF(COUNTIFS('Families'!$A$6:$A$305,I452)&lt;&gt;1,"Check chosen family",IF(COUNTIFS('Parent links'!$A$6:$A$755,A452,'Parent links'!$B$6:$B$755,I452,'Parent links'!$C$6:$C$755,J452)&lt;&gt;1,"Check chosen parent link","")))))</x:f>
      </x:c>
    </x:row>
    <x:row r="453" ht="25" customHeight="1">
      <x:c r="A453" s="10"/>
      <x:c r="B453" s="10"/>
      <x:c r="C453" s="10"/>
      <x:c r="D453" s="11"/>
      <x:c r="E453" s="11"/>
      <x:c r="F453" s="11"/>
      <x:c r="G453" s="11"/>
      <x:c r="H453" s="10"/>
      <x:c r="I453" s="10"/>
      <x:c r="J453" s="10"/>
      <x:c r="K453" s="10"/>
      <x:c r="L453" s="10"/>
      <x:c r="M453" s="5" t="str">
        <x:f>IF(A453="","",IF(COUNTIFS($A$6:$A$505,A453)&lt;&gt;1,"[Duplicate ID]",IF(AND('Start'!$D$6&lt;&gt;"No",H453&lt;&gt;"Deceased"),"Private person",IF(TRIM(B453&amp;" "&amp;C453)="","[Name unknown]",TRIM(B453&amp;" "&amp;C453)))))</x:f>
      </x:c>
      <x:c r="N453" s="5" t="str">
        <x:f>IF(A453="","",IF(AND('Start'!$D$6&lt;&gt;"No",H453&lt;&gt;"Deceased"),"",IF(D453="","", "b. "&amp;D453)&amp;IF(F453="","","  d. "&amp;F453)))</x:f>
      </x:c>
      <x:c r="O453" s="5" t="str">
        <x:f>IF(A453="","",IF(COUNTIFS($A$6:$A$505,A453)&lt;&gt;1,"Duplicate person ID",IF(I453="","",IF(COUNTIFS('Families'!$A$6:$A$305,I453)&lt;&gt;1,"Check chosen family",IF(COUNTIFS('Parent links'!$A$6:$A$755,A453,'Parent links'!$B$6:$B$755,I453,'Parent links'!$C$6:$C$755,J453)&lt;&gt;1,"Check chosen parent link","")))))</x:f>
      </x:c>
    </x:row>
    <x:row r="454" ht="25" customHeight="1">
      <x:c r="A454" s="10"/>
      <x:c r="B454" s="10"/>
      <x:c r="C454" s="10"/>
      <x:c r="D454" s="11"/>
      <x:c r="E454" s="11"/>
      <x:c r="F454" s="11"/>
      <x:c r="G454" s="11"/>
      <x:c r="H454" s="10"/>
      <x:c r="I454" s="10"/>
      <x:c r="J454" s="10"/>
      <x:c r="K454" s="10"/>
      <x:c r="L454" s="10"/>
      <x:c r="M454" s="5" t="str">
        <x:f>IF(A454="","",IF(COUNTIFS($A$6:$A$505,A454)&lt;&gt;1,"[Duplicate ID]",IF(AND('Start'!$D$6&lt;&gt;"No",H454&lt;&gt;"Deceased"),"Private person",IF(TRIM(B454&amp;" "&amp;C454)="","[Name unknown]",TRIM(B454&amp;" "&amp;C454)))))</x:f>
      </x:c>
      <x:c r="N454" s="5" t="str">
        <x:f>IF(A454="","",IF(AND('Start'!$D$6&lt;&gt;"No",H454&lt;&gt;"Deceased"),"",IF(D454="","", "b. "&amp;D454)&amp;IF(F454="","","  d. "&amp;F454)))</x:f>
      </x:c>
      <x:c r="O454" s="5" t="str">
        <x:f>IF(A454="","",IF(COUNTIFS($A$6:$A$505,A454)&lt;&gt;1,"Duplicate person ID",IF(I454="","",IF(COUNTIFS('Families'!$A$6:$A$305,I454)&lt;&gt;1,"Check chosen family",IF(COUNTIFS('Parent links'!$A$6:$A$755,A454,'Parent links'!$B$6:$B$755,I454,'Parent links'!$C$6:$C$755,J454)&lt;&gt;1,"Check chosen parent link","")))))</x:f>
      </x:c>
    </x:row>
    <x:row r="455" ht="25" customHeight="1">
      <x:c r="A455" s="10"/>
      <x:c r="B455" s="10"/>
      <x:c r="C455" s="10"/>
      <x:c r="D455" s="11"/>
      <x:c r="E455" s="11"/>
      <x:c r="F455" s="11"/>
      <x:c r="G455" s="11"/>
      <x:c r="H455" s="10"/>
      <x:c r="I455" s="10"/>
      <x:c r="J455" s="10"/>
      <x:c r="K455" s="10"/>
      <x:c r="L455" s="10"/>
      <x:c r="M455" s="5" t="str">
        <x:f>IF(A455="","",IF(COUNTIFS($A$6:$A$505,A455)&lt;&gt;1,"[Duplicate ID]",IF(AND('Start'!$D$6&lt;&gt;"No",H455&lt;&gt;"Deceased"),"Private person",IF(TRIM(B455&amp;" "&amp;C455)="","[Name unknown]",TRIM(B455&amp;" "&amp;C455)))))</x:f>
      </x:c>
      <x:c r="N455" s="5" t="str">
        <x:f>IF(A455="","",IF(AND('Start'!$D$6&lt;&gt;"No",H455&lt;&gt;"Deceased"),"",IF(D455="","", "b. "&amp;D455)&amp;IF(F455="","","  d. "&amp;F455)))</x:f>
      </x:c>
      <x:c r="O455" s="5" t="str">
        <x:f>IF(A455="","",IF(COUNTIFS($A$6:$A$505,A455)&lt;&gt;1,"Duplicate person ID",IF(I455="","",IF(COUNTIFS('Families'!$A$6:$A$305,I455)&lt;&gt;1,"Check chosen family",IF(COUNTIFS('Parent links'!$A$6:$A$755,A455,'Parent links'!$B$6:$B$755,I455,'Parent links'!$C$6:$C$755,J455)&lt;&gt;1,"Check chosen parent link","")))))</x:f>
      </x:c>
    </x:row>
    <x:row r="456" ht="25" customHeight="1">
      <x:c r="A456" s="10"/>
      <x:c r="B456" s="10"/>
      <x:c r="C456" s="10"/>
      <x:c r="D456" s="11"/>
      <x:c r="E456" s="11"/>
      <x:c r="F456" s="11"/>
      <x:c r="G456" s="11"/>
      <x:c r="H456" s="10"/>
      <x:c r="I456" s="10"/>
      <x:c r="J456" s="10"/>
      <x:c r="K456" s="10"/>
      <x:c r="L456" s="10"/>
      <x:c r="M456" s="5" t="str">
        <x:f>IF(A456="","",IF(COUNTIFS($A$6:$A$505,A456)&lt;&gt;1,"[Duplicate ID]",IF(AND('Start'!$D$6&lt;&gt;"No",H456&lt;&gt;"Deceased"),"Private person",IF(TRIM(B456&amp;" "&amp;C456)="","[Name unknown]",TRIM(B456&amp;" "&amp;C456)))))</x:f>
      </x:c>
      <x:c r="N456" s="5" t="str">
        <x:f>IF(A456="","",IF(AND('Start'!$D$6&lt;&gt;"No",H456&lt;&gt;"Deceased"),"",IF(D456="","", "b. "&amp;D456)&amp;IF(F456="","","  d. "&amp;F456)))</x:f>
      </x:c>
      <x:c r="O456" s="5" t="str">
        <x:f>IF(A456="","",IF(COUNTIFS($A$6:$A$505,A456)&lt;&gt;1,"Duplicate person ID",IF(I456="","",IF(COUNTIFS('Families'!$A$6:$A$305,I456)&lt;&gt;1,"Check chosen family",IF(COUNTIFS('Parent links'!$A$6:$A$755,A456,'Parent links'!$B$6:$B$755,I456,'Parent links'!$C$6:$C$755,J456)&lt;&gt;1,"Check chosen parent link","")))))</x:f>
      </x:c>
    </x:row>
    <x:row r="457" ht="25" customHeight="1">
      <x:c r="A457" s="10"/>
      <x:c r="B457" s="10"/>
      <x:c r="C457" s="10"/>
      <x:c r="D457" s="11"/>
      <x:c r="E457" s="11"/>
      <x:c r="F457" s="11"/>
      <x:c r="G457" s="11"/>
      <x:c r="H457" s="10"/>
      <x:c r="I457" s="10"/>
      <x:c r="J457" s="10"/>
      <x:c r="K457" s="10"/>
      <x:c r="L457" s="10"/>
      <x:c r="M457" s="5" t="str">
        <x:f>IF(A457="","",IF(COUNTIFS($A$6:$A$505,A457)&lt;&gt;1,"[Duplicate ID]",IF(AND('Start'!$D$6&lt;&gt;"No",H457&lt;&gt;"Deceased"),"Private person",IF(TRIM(B457&amp;" "&amp;C457)="","[Name unknown]",TRIM(B457&amp;" "&amp;C457)))))</x:f>
      </x:c>
      <x:c r="N457" s="5" t="str">
        <x:f>IF(A457="","",IF(AND('Start'!$D$6&lt;&gt;"No",H457&lt;&gt;"Deceased"),"",IF(D457="","", "b. "&amp;D457)&amp;IF(F457="","","  d. "&amp;F457)))</x:f>
      </x:c>
      <x:c r="O457" s="5" t="str">
        <x:f>IF(A457="","",IF(COUNTIFS($A$6:$A$505,A457)&lt;&gt;1,"Duplicate person ID",IF(I457="","",IF(COUNTIFS('Families'!$A$6:$A$305,I457)&lt;&gt;1,"Check chosen family",IF(COUNTIFS('Parent links'!$A$6:$A$755,A457,'Parent links'!$B$6:$B$755,I457,'Parent links'!$C$6:$C$755,J457)&lt;&gt;1,"Check chosen parent link","")))))</x:f>
      </x:c>
    </x:row>
    <x:row r="458" ht="25" customHeight="1">
      <x:c r="A458" s="10"/>
      <x:c r="B458" s="10"/>
      <x:c r="C458" s="10"/>
      <x:c r="D458" s="11"/>
      <x:c r="E458" s="11"/>
      <x:c r="F458" s="11"/>
      <x:c r="G458" s="11"/>
      <x:c r="H458" s="10"/>
      <x:c r="I458" s="10"/>
      <x:c r="J458" s="10"/>
      <x:c r="K458" s="10"/>
      <x:c r="L458" s="10"/>
      <x:c r="M458" s="5" t="str">
        <x:f>IF(A458="","",IF(COUNTIFS($A$6:$A$505,A458)&lt;&gt;1,"[Duplicate ID]",IF(AND('Start'!$D$6&lt;&gt;"No",H458&lt;&gt;"Deceased"),"Private person",IF(TRIM(B458&amp;" "&amp;C458)="","[Name unknown]",TRIM(B458&amp;" "&amp;C458)))))</x:f>
      </x:c>
      <x:c r="N458" s="5" t="str">
        <x:f>IF(A458="","",IF(AND('Start'!$D$6&lt;&gt;"No",H458&lt;&gt;"Deceased"),"",IF(D458="","", "b. "&amp;D458)&amp;IF(F458="","","  d. "&amp;F458)))</x:f>
      </x:c>
      <x:c r="O458" s="5" t="str">
        <x:f>IF(A458="","",IF(COUNTIFS($A$6:$A$505,A458)&lt;&gt;1,"Duplicate person ID",IF(I458="","",IF(COUNTIFS('Families'!$A$6:$A$305,I458)&lt;&gt;1,"Check chosen family",IF(COUNTIFS('Parent links'!$A$6:$A$755,A458,'Parent links'!$B$6:$B$755,I458,'Parent links'!$C$6:$C$755,J458)&lt;&gt;1,"Check chosen parent link","")))))</x:f>
      </x:c>
    </x:row>
    <x:row r="459" ht="25" customHeight="1">
      <x:c r="A459" s="10"/>
      <x:c r="B459" s="10"/>
      <x:c r="C459" s="10"/>
      <x:c r="D459" s="11"/>
      <x:c r="E459" s="11"/>
      <x:c r="F459" s="11"/>
      <x:c r="G459" s="11"/>
      <x:c r="H459" s="10"/>
      <x:c r="I459" s="10"/>
      <x:c r="J459" s="10"/>
      <x:c r="K459" s="10"/>
      <x:c r="L459" s="10"/>
      <x:c r="M459" s="5" t="str">
        <x:f>IF(A459="","",IF(COUNTIFS($A$6:$A$505,A459)&lt;&gt;1,"[Duplicate ID]",IF(AND('Start'!$D$6&lt;&gt;"No",H459&lt;&gt;"Deceased"),"Private person",IF(TRIM(B459&amp;" "&amp;C459)="","[Name unknown]",TRIM(B459&amp;" "&amp;C459)))))</x:f>
      </x:c>
      <x:c r="N459" s="5" t="str">
        <x:f>IF(A459="","",IF(AND('Start'!$D$6&lt;&gt;"No",H459&lt;&gt;"Deceased"),"",IF(D459="","", "b. "&amp;D459)&amp;IF(F459="","","  d. "&amp;F459)))</x:f>
      </x:c>
      <x:c r="O459" s="5" t="str">
        <x:f>IF(A459="","",IF(COUNTIFS($A$6:$A$505,A459)&lt;&gt;1,"Duplicate person ID",IF(I459="","",IF(COUNTIFS('Families'!$A$6:$A$305,I459)&lt;&gt;1,"Check chosen family",IF(COUNTIFS('Parent links'!$A$6:$A$755,A459,'Parent links'!$B$6:$B$755,I459,'Parent links'!$C$6:$C$755,J459)&lt;&gt;1,"Check chosen parent link","")))))</x:f>
      </x:c>
    </x:row>
    <x:row r="460" ht="25" customHeight="1">
      <x:c r="A460" s="10"/>
      <x:c r="B460" s="10"/>
      <x:c r="C460" s="10"/>
      <x:c r="D460" s="11"/>
      <x:c r="E460" s="11"/>
      <x:c r="F460" s="11"/>
      <x:c r="G460" s="11"/>
      <x:c r="H460" s="10"/>
      <x:c r="I460" s="10"/>
      <x:c r="J460" s="10"/>
      <x:c r="K460" s="10"/>
      <x:c r="L460" s="10"/>
      <x:c r="M460" s="5" t="str">
        <x:f>IF(A460="","",IF(COUNTIFS($A$6:$A$505,A460)&lt;&gt;1,"[Duplicate ID]",IF(AND('Start'!$D$6&lt;&gt;"No",H460&lt;&gt;"Deceased"),"Private person",IF(TRIM(B460&amp;" "&amp;C460)="","[Name unknown]",TRIM(B460&amp;" "&amp;C460)))))</x:f>
      </x:c>
      <x:c r="N460" s="5" t="str">
        <x:f>IF(A460="","",IF(AND('Start'!$D$6&lt;&gt;"No",H460&lt;&gt;"Deceased"),"",IF(D460="","", "b. "&amp;D460)&amp;IF(F460="","","  d. "&amp;F460)))</x:f>
      </x:c>
      <x:c r="O460" s="5" t="str">
        <x:f>IF(A460="","",IF(COUNTIFS($A$6:$A$505,A460)&lt;&gt;1,"Duplicate person ID",IF(I460="","",IF(COUNTIFS('Families'!$A$6:$A$305,I460)&lt;&gt;1,"Check chosen family",IF(COUNTIFS('Parent links'!$A$6:$A$755,A460,'Parent links'!$B$6:$B$755,I460,'Parent links'!$C$6:$C$755,J460)&lt;&gt;1,"Check chosen parent link","")))))</x:f>
      </x:c>
    </x:row>
    <x:row r="461" ht="25" customHeight="1">
      <x:c r="A461" s="10"/>
      <x:c r="B461" s="10"/>
      <x:c r="C461" s="10"/>
      <x:c r="D461" s="11"/>
      <x:c r="E461" s="11"/>
      <x:c r="F461" s="11"/>
      <x:c r="G461" s="11"/>
      <x:c r="H461" s="10"/>
      <x:c r="I461" s="10"/>
      <x:c r="J461" s="10"/>
      <x:c r="K461" s="10"/>
      <x:c r="L461" s="10"/>
      <x:c r="M461" s="5" t="str">
        <x:f>IF(A461="","",IF(COUNTIFS($A$6:$A$505,A461)&lt;&gt;1,"[Duplicate ID]",IF(AND('Start'!$D$6&lt;&gt;"No",H461&lt;&gt;"Deceased"),"Private person",IF(TRIM(B461&amp;" "&amp;C461)="","[Name unknown]",TRIM(B461&amp;" "&amp;C461)))))</x:f>
      </x:c>
      <x:c r="N461" s="5" t="str">
        <x:f>IF(A461="","",IF(AND('Start'!$D$6&lt;&gt;"No",H461&lt;&gt;"Deceased"),"",IF(D461="","", "b. "&amp;D461)&amp;IF(F461="","","  d. "&amp;F461)))</x:f>
      </x:c>
      <x:c r="O461" s="5" t="str">
        <x:f>IF(A461="","",IF(COUNTIFS($A$6:$A$505,A461)&lt;&gt;1,"Duplicate person ID",IF(I461="","",IF(COUNTIFS('Families'!$A$6:$A$305,I461)&lt;&gt;1,"Check chosen family",IF(COUNTIFS('Parent links'!$A$6:$A$755,A461,'Parent links'!$B$6:$B$755,I461,'Parent links'!$C$6:$C$755,J461)&lt;&gt;1,"Check chosen parent link","")))))</x:f>
      </x:c>
    </x:row>
    <x:row r="462" ht="25" customHeight="1">
      <x:c r="A462" s="10"/>
      <x:c r="B462" s="10"/>
      <x:c r="C462" s="10"/>
      <x:c r="D462" s="11"/>
      <x:c r="E462" s="11"/>
      <x:c r="F462" s="11"/>
      <x:c r="G462" s="11"/>
      <x:c r="H462" s="10"/>
      <x:c r="I462" s="10"/>
      <x:c r="J462" s="10"/>
      <x:c r="K462" s="10"/>
      <x:c r="L462" s="10"/>
      <x:c r="M462" s="5" t="str">
        <x:f>IF(A462="","",IF(COUNTIFS($A$6:$A$505,A462)&lt;&gt;1,"[Duplicate ID]",IF(AND('Start'!$D$6&lt;&gt;"No",H462&lt;&gt;"Deceased"),"Private person",IF(TRIM(B462&amp;" "&amp;C462)="","[Name unknown]",TRIM(B462&amp;" "&amp;C462)))))</x:f>
      </x:c>
      <x:c r="N462" s="5" t="str">
        <x:f>IF(A462="","",IF(AND('Start'!$D$6&lt;&gt;"No",H462&lt;&gt;"Deceased"),"",IF(D462="","", "b. "&amp;D462)&amp;IF(F462="","","  d. "&amp;F462)))</x:f>
      </x:c>
      <x:c r="O462" s="5" t="str">
        <x:f>IF(A462="","",IF(COUNTIFS($A$6:$A$505,A462)&lt;&gt;1,"Duplicate person ID",IF(I462="","",IF(COUNTIFS('Families'!$A$6:$A$305,I462)&lt;&gt;1,"Check chosen family",IF(COUNTIFS('Parent links'!$A$6:$A$755,A462,'Parent links'!$B$6:$B$755,I462,'Parent links'!$C$6:$C$755,J462)&lt;&gt;1,"Check chosen parent link","")))))</x:f>
      </x:c>
    </x:row>
    <x:row r="463" ht="25" customHeight="1">
      <x:c r="A463" s="10"/>
      <x:c r="B463" s="10"/>
      <x:c r="C463" s="10"/>
      <x:c r="D463" s="11"/>
      <x:c r="E463" s="11"/>
      <x:c r="F463" s="11"/>
      <x:c r="G463" s="11"/>
      <x:c r="H463" s="10"/>
      <x:c r="I463" s="10"/>
      <x:c r="J463" s="10"/>
      <x:c r="K463" s="10"/>
      <x:c r="L463" s="10"/>
      <x:c r="M463" s="5" t="str">
        <x:f>IF(A463="","",IF(COUNTIFS($A$6:$A$505,A463)&lt;&gt;1,"[Duplicate ID]",IF(AND('Start'!$D$6&lt;&gt;"No",H463&lt;&gt;"Deceased"),"Private person",IF(TRIM(B463&amp;" "&amp;C463)="","[Name unknown]",TRIM(B463&amp;" "&amp;C463)))))</x:f>
      </x:c>
      <x:c r="N463" s="5" t="str">
        <x:f>IF(A463="","",IF(AND('Start'!$D$6&lt;&gt;"No",H463&lt;&gt;"Deceased"),"",IF(D463="","", "b. "&amp;D463)&amp;IF(F463="","","  d. "&amp;F463)))</x:f>
      </x:c>
      <x:c r="O463" s="5" t="str">
        <x:f>IF(A463="","",IF(COUNTIFS($A$6:$A$505,A463)&lt;&gt;1,"Duplicate person ID",IF(I463="","",IF(COUNTIFS('Families'!$A$6:$A$305,I463)&lt;&gt;1,"Check chosen family",IF(COUNTIFS('Parent links'!$A$6:$A$755,A463,'Parent links'!$B$6:$B$755,I463,'Parent links'!$C$6:$C$755,J463)&lt;&gt;1,"Check chosen parent link","")))))</x:f>
      </x:c>
    </x:row>
    <x:row r="464" ht="25" customHeight="1">
      <x:c r="A464" s="10"/>
      <x:c r="B464" s="10"/>
      <x:c r="C464" s="10"/>
      <x:c r="D464" s="11"/>
      <x:c r="E464" s="11"/>
      <x:c r="F464" s="11"/>
      <x:c r="G464" s="11"/>
      <x:c r="H464" s="10"/>
      <x:c r="I464" s="10"/>
      <x:c r="J464" s="10"/>
      <x:c r="K464" s="10"/>
      <x:c r="L464" s="10"/>
      <x:c r="M464" s="5" t="str">
        <x:f>IF(A464="","",IF(COUNTIFS($A$6:$A$505,A464)&lt;&gt;1,"[Duplicate ID]",IF(AND('Start'!$D$6&lt;&gt;"No",H464&lt;&gt;"Deceased"),"Private person",IF(TRIM(B464&amp;" "&amp;C464)="","[Name unknown]",TRIM(B464&amp;" "&amp;C464)))))</x:f>
      </x:c>
      <x:c r="N464" s="5" t="str">
        <x:f>IF(A464="","",IF(AND('Start'!$D$6&lt;&gt;"No",H464&lt;&gt;"Deceased"),"",IF(D464="","", "b. "&amp;D464)&amp;IF(F464="","","  d. "&amp;F464)))</x:f>
      </x:c>
      <x:c r="O464" s="5" t="str">
        <x:f>IF(A464="","",IF(COUNTIFS($A$6:$A$505,A464)&lt;&gt;1,"Duplicate person ID",IF(I464="","",IF(COUNTIFS('Families'!$A$6:$A$305,I464)&lt;&gt;1,"Check chosen family",IF(COUNTIFS('Parent links'!$A$6:$A$755,A464,'Parent links'!$B$6:$B$755,I464,'Parent links'!$C$6:$C$755,J464)&lt;&gt;1,"Check chosen parent link","")))))</x:f>
      </x:c>
    </x:row>
    <x:row r="465" ht="25" customHeight="1">
      <x:c r="A465" s="10"/>
      <x:c r="B465" s="10"/>
      <x:c r="C465" s="10"/>
      <x:c r="D465" s="11"/>
      <x:c r="E465" s="11"/>
      <x:c r="F465" s="11"/>
      <x:c r="G465" s="11"/>
      <x:c r="H465" s="10"/>
      <x:c r="I465" s="10"/>
      <x:c r="J465" s="10"/>
      <x:c r="K465" s="10"/>
      <x:c r="L465" s="10"/>
      <x:c r="M465" s="5" t="str">
        <x:f>IF(A465="","",IF(COUNTIFS($A$6:$A$505,A465)&lt;&gt;1,"[Duplicate ID]",IF(AND('Start'!$D$6&lt;&gt;"No",H465&lt;&gt;"Deceased"),"Private person",IF(TRIM(B465&amp;" "&amp;C465)="","[Name unknown]",TRIM(B465&amp;" "&amp;C465)))))</x:f>
      </x:c>
      <x:c r="N465" s="5" t="str">
        <x:f>IF(A465="","",IF(AND('Start'!$D$6&lt;&gt;"No",H465&lt;&gt;"Deceased"),"",IF(D465="","", "b. "&amp;D465)&amp;IF(F465="","","  d. "&amp;F465)))</x:f>
      </x:c>
      <x:c r="O465" s="5" t="str">
        <x:f>IF(A465="","",IF(COUNTIFS($A$6:$A$505,A465)&lt;&gt;1,"Duplicate person ID",IF(I465="","",IF(COUNTIFS('Families'!$A$6:$A$305,I465)&lt;&gt;1,"Check chosen family",IF(COUNTIFS('Parent links'!$A$6:$A$755,A465,'Parent links'!$B$6:$B$755,I465,'Parent links'!$C$6:$C$755,J465)&lt;&gt;1,"Check chosen parent link","")))))</x:f>
      </x:c>
    </x:row>
    <x:row r="466" ht="25" customHeight="1">
      <x:c r="A466" s="10"/>
      <x:c r="B466" s="10"/>
      <x:c r="C466" s="10"/>
      <x:c r="D466" s="11"/>
      <x:c r="E466" s="11"/>
      <x:c r="F466" s="11"/>
      <x:c r="G466" s="11"/>
      <x:c r="H466" s="10"/>
      <x:c r="I466" s="10"/>
      <x:c r="J466" s="10"/>
      <x:c r="K466" s="10"/>
      <x:c r="L466" s="10"/>
      <x:c r="M466" s="5" t="str">
        <x:f>IF(A466="","",IF(COUNTIFS($A$6:$A$505,A466)&lt;&gt;1,"[Duplicate ID]",IF(AND('Start'!$D$6&lt;&gt;"No",H466&lt;&gt;"Deceased"),"Private person",IF(TRIM(B466&amp;" "&amp;C466)="","[Name unknown]",TRIM(B466&amp;" "&amp;C466)))))</x:f>
      </x:c>
      <x:c r="N466" s="5" t="str">
        <x:f>IF(A466="","",IF(AND('Start'!$D$6&lt;&gt;"No",H466&lt;&gt;"Deceased"),"",IF(D466="","", "b. "&amp;D466)&amp;IF(F466="","","  d. "&amp;F466)))</x:f>
      </x:c>
      <x:c r="O466" s="5" t="str">
        <x:f>IF(A466="","",IF(COUNTIFS($A$6:$A$505,A466)&lt;&gt;1,"Duplicate person ID",IF(I466="","",IF(COUNTIFS('Families'!$A$6:$A$305,I466)&lt;&gt;1,"Check chosen family",IF(COUNTIFS('Parent links'!$A$6:$A$755,A466,'Parent links'!$B$6:$B$755,I466,'Parent links'!$C$6:$C$755,J466)&lt;&gt;1,"Check chosen parent link","")))))</x:f>
      </x:c>
    </x:row>
    <x:row r="467" ht="25" customHeight="1">
      <x:c r="A467" s="10"/>
      <x:c r="B467" s="10"/>
      <x:c r="C467" s="10"/>
      <x:c r="D467" s="11"/>
      <x:c r="E467" s="11"/>
      <x:c r="F467" s="11"/>
      <x:c r="G467" s="11"/>
      <x:c r="H467" s="10"/>
      <x:c r="I467" s="10"/>
      <x:c r="J467" s="10"/>
      <x:c r="K467" s="10"/>
      <x:c r="L467" s="10"/>
      <x:c r="M467" s="5" t="str">
        <x:f>IF(A467="","",IF(COUNTIFS($A$6:$A$505,A467)&lt;&gt;1,"[Duplicate ID]",IF(AND('Start'!$D$6&lt;&gt;"No",H467&lt;&gt;"Deceased"),"Private person",IF(TRIM(B467&amp;" "&amp;C467)="","[Name unknown]",TRIM(B467&amp;" "&amp;C467)))))</x:f>
      </x:c>
      <x:c r="N467" s="5" t="str">
        <x:f>IF(A467="","",IF(AND('Start'!$D$6&lt;&gt;"No",H467&lt;&gt;"Deceased"),"",IF(D467="","", "b. "&amp;D467)&amp;IF(F467="","","  d. "&amp;F467)))</x:f>
      </x:c>
      <x:c r="O467" s="5" t="str">
        <x:f>IF(A467="","",IF(COUNTIFS($A$6:$A$505,A467)&lt;&gt;1,"Duplicate person ID",IF(I467="","",IF(COUNTIFS('Families'!$A$6:$A$305,I467)&lt;&gt;1,"Check chosen family",IF(COUNTIFS('Parent links'!$A$6:$A$755,A467,'Parent links'!$B$6:$B$755,I467,'Parent links'!$C$6:$C$755,J467)&lt;&gt;1,"Check chosen parent link","")))))</x:f>
      </x:c>
    </x:row>
    <x:row r="468" ht="25" customHeight="1">
      <x:c r="A468" s="10"/>
      <x:c r="B468" s="10"/>
      <x:c r="C468" s="10"/>
      <x:c r="D468" s="11"/>
      <x:c r="E468" s="11"/>
      <x:c r="F468" s="11"/>
      <x:c r="G468" s="11"/>
      <x:c r="H468" s="10"/>
      <x:c r="I468" s="10"/>
      <x:c r="J468" s="10"/>
      <x:c r="K468" s="10"/>
      <x:c r="L468" s="10"/>
      <x:c r="M468" s="5" t="str">
        <x:f>IF(A468="","",IF(COUNTIFS($A$6:$A$505,A468)&lt;&gt;1,"[Duplicate ID]",IF(AND('Start'!$D$6&lt;&gt;"No",H468&lt;&gt;"Deceased"),"Private person",IF(TRIM(B468&amp;" "&amp;C468)="","[Name unknown]",TRIM(B468&amp;" "&amp;C468)))))</x:f>
      </x:c>
      <x:c r="N468" s="5" t="str">
        <x:f>IF(A468="","",IF(AND('Start'!$D$6&lt;&gt;"No",H468&lt;&gt;"Deceased"),"",IF(D468="","", "b. "&amp;D468)&amp;IF(F468="","","  d. "&amp;F468)))</x:f>
      </x:c>
      <x:c r="O468" s="5" t="str">
        <x:f>IF(A468="","",IF(COUNTIFS($A$6:$A$505,A468)&lt;&gt;1,"Duplicate person ID",IF(I468="","",IF(COUNTIFS('Families'!$A$6:$A$305,I468)&lt;&gt;1,"Check chosen family",IF(COUNTIFS('Parent links'!$A$6:$A$755,A468,'Parent links'!$B$6:$B$755,I468,'Parent links'!$C$6:$C$755,J468)&lt;&gt;1,"Check chosen parent link","")))))</x:f>
      </x:c>
    </x:row>
    <x:row r="469" ht="25" customHeight="1">
      <x:c r="A469" s="10"/>
      <x:c r="B469" s="10"/>
      <x:c r="C469" s="10"/>
      <x:c r="D469" s="11"/>
      <x:c r="E469" s="11"/>
      <x:c r="F469" s="11"/>
      <x:c r="G469" s="11"/>
      <x:c r="H469" s="10"/>
      <x:c r="I469" s="10"/>
      <x:c r="J469" s="10"/>
      <x:c r="K469" s="10"/>
      <x:c r="L469" s="10"/>
      <x:c r="M469" s="5" t="str">
        <x:f>IF(A469="","",IF(COUNTIFS($A$6:$A$505,A469)&lt;&gt;1,"[Duplicate ID]",IF(AND('Start'!$D$6&lt;&gt;"No",H469&lt;&gt;"Deceased"),"Private person",IF(TRIM(B469&amp;" "&amp;C469)="","[Name unknown]",TRIM(B469&amp;" "&amp;C469)))))</x:f>
      </x:c>
      <x:c r="N469" s="5" t="str">
        <x:f>IF(A469="","",IF(AND('Start'!$D$6&lt;&gt;"No",H469&lt;&gt;"Deceased"),"",IF(D469="","", "b. "&amp;D469)&amp;IF(F469="","","  d. "&amp;F469)))</x:f>
      </x:c>
      <x:c r="O469" s="5" t="str">
        <x:f>IF(A469="","",IF(COUNTIFS($A$6:$A$505,A469)&lt;&gt;1,"Duplicate person ID",IF(I469="","",IF(COUNTIFS('Families'!$A$6:$A$305,I469)&lt;&gt;1,"Check chosen family",IF(COUNTIFS('Parent links'!$A$6:$A$755,A469,'Parent links'!$B$6:$B$755,I469,'Parent links'!$C$6:$C$755,J469)&lt;&gt;1,"Check chosen parent link","")))))</x:f>
      </x:c>
    </x:row>
    <x:row r="470" ht="25" customHeight="1">
      <x:c r="A470" s="10"/>
      <x:c r="B470" s="10"/>
      <x:c r="C470" s="10"/>
      <x:c r="D470" s="11"/>
      <x:c r="E470" s="11"/>
      <x:c r="F470" s="11"/>
      <x:c r="G470" s="11"/>
      <x:c r="H470" s="10"/>
      <x:c r="I470" s="10"/>
      <x:c r="J470" s="10"/>
      <x:c r="K470" s="10"/>
      <x:c r="L470" s="10"/>
      <x:c r="M470" s="5" t="str">
        <x:f>IF(A470="","",IF(COUNTIFS($A$6:$A$505,A470)&lt;&gt;1,"[Duplicate ID]",IF(AND('Start'!$D$6&lt;&gt;"No",H470&lt;&gt;"Deceased"),"Private person",IF(TRIM(B470&amp;" "&amp;C470)="","[Name unknown]",TRIM(B470&amp;" "&amp;C470)))))</x:f>
      </x:c>
      <x:c r="N470" s="5" t="str">
        <x:f>IF(A470="","",IF(AND('Start'!$D$6&lt;&gt;"No",H470&lt;&gt;"Deceased"),"",IF(D470="","", "b. "&amp;D470)&amp;IF(F470="","","  d. "&amp;F470)))</x:f>
      </x:c>
      <x:c r="O470" s="5" t="str">
        <x:f>IF(A470="","",IF(COUNTIFS($A$6:$A$505,A470)&lt;&gt;1,"Duplicate person ID",IF(I470="","",IF(COUNTIFS('Families'!$A$6:$A$305,I470)&lt;&gt;1,"Check chosen family",IF(COUNTIFS('Parent links'!$A$6:$A$755,A470,'Parent links'!$B$6:$B$755,I470,'Parent links'!$C$6:$C$755,J470)&lt;&gt;1,"Check chosen parent link","")))))</x:f>
      </x:c>
    </x:row>
    <x:row r="471" ht="25" customHeight="1">
      <x:c r="A471" s="10"/>
      <x:c r="B471" s="10"/>
      <x:c r="C471" s="10"/>
      <x:c r="D471" s="11"/>
      <x:c r="E471" s="11"/>
      <x:c r="F471" s="11"/>
      <x:c r="G471" s="11"/>
      <x:c r="H471" s="10"/>
      <x:c r="I471" s="10"/>
      <x:c r="J471" s="10"/>
      <x:c r="K471" s="10"/>
      <x:c r="L471" s="10"/>
      <x:c r="M471" s="5" t="str">
        <x:f>IF(A471="","",IF(COUNTIFS($A$6:$A$505,A471)&lt;&gt;1,"[Duplicate ID]",IF(AND('Start'!$D$6&lt;&gt;"No",H471&lt;&gt;"Deceased"),"Private person",IF(TRIM(B471&amp;" "&amp;C471)="","[Name unknown]",TRIM(B471&amp;" "&amp;C471)))))</x:f>
      </x:c>
      <x:c r="N471" s="5" t="str">
        <x:f>IF(A471="","",IF(AND('Start'!$D$6&lt;&gt;"No",H471&lt;&gt;"Deceased"),"",IF(D471="","", "b. "&amp;D471)&amp;IF(F471="","","  d. "&amp;F471)))</x:f>
      </x:c>
      <x:c r="O471" s="5" t="str">
        <x:f>IF(A471="","",IF(COUNTIFS($A$6:$A$505,A471)&lt;&gt;1,"Duplicate person ID",IF(I471="","",IF(COUNTIFS('Families'!$A$6:$A$305,I471)&lt;&gt;1,"Check chosen family",IF(COUNTIFS('Parent links'!$A$6:$A$755,A471,'Parent links'!$B$6:$B$755,I471,'Parent links'!$C$6:$C$755,J471)&lt;&gt;1,"Check chosen parent link","")))))</x:f>
      </x:c>
    </x:row>
    <x:row r="472" ht="25" customHeight="1">
      <x:c r="A472" s="10"/>
      <x:c r="B472" s="10"/>
      <x:c r="C472" s="10"/>
      <x:c r="D472" s="11"/>
      <x:c r="E472" s="11"/>
      <x:c r="F472" s="11"/>
      <x:c r="G472" s="11"/>
      <x:c r="H472" s="10"/>
      <x:c r="I472" s="10"/>
      <x:c r="J472" s="10"/>
      <x:c r="K472" s="10"/>
      <x:c r="L472" s="10"/>
      <x:c r="M472" s="5" t="str">
        <x:f>IF(A472="","",IF(COUNTIFS($A$6:$A$505,A472)&lt;&gt;1,"[Duplicate ID]",IF(AND('Start'!$D$6&lt;&gt;"No",H472&lt;&gt;"Deceased"),"Private person",IF(TRIM(B472&amp;" "&amp;C472)="","[Name unknown]",TRIM(B472&amp;" "&amp;C472)))))</x:f>
      </x:c>
      <x:c r="N472" s="5" t="str">
        <x:f>IF(A472="","",IF(AND('Start'!$D$6&lt;&gt;"No",H472&lt;&gt;"Deceased"),"",IF(D472="","", "b. "&amp;D472)&amp;IF(F472="","","  d. "&amp;F472)))</x:f>
      </x:c>
      <x:c r="O472" s="5" t="str">
        <x:f>IF(A472="","",IF(COUNTIFS($A$6:$A$505,A472)&lt;&gt;1,"Duplicate person ID",IF(I472="","",IF(COUNTIFS('Families'!$A$6:$A$305,I472)&lt;&gt;1,"Check chosen family",IF(COUNTIFS('Parent links'!$A$6:$A$755,A472,'Parent links'!$B$6:$B$755,I472,'Parent links'!$C$6:$C$755,J472)&lt;&gt;1,"Check chosen parent link","")))))</x:f>
      </x:c>
    </x:row>
    <x:row r="473" ht="25" customHeight="1">
      <x:c r="A473" s="10"/>
      <x:c r="B473" s="10"/>
      <x:c r="C473" s="10"/>
      <x:c r="D473" s="11"/>
      <x:c r="E473" s="11"/>
      <x:c r="F473" s="11"/>
      <x:c r="G473" s="11"/>
      <x:c r="H473" s="10"/>
      <x:c r="I473" s="10"/>
      <x:c r="J473" s="10"/>
      <x:c r="K473" s="10"/>
      <x:c r="L473" s="10"/>
      <x:c r="M473" s="5" t="str">
        <x:f>IF(A473="","",IF(COUNTIFS($A$6:$A$505,A473)&lt;&gt;1,"[Duplicate ID]",IF(AND('Start'!$D$6&lt;&gt;"No",H473&lt;&gt;"Deceased"),"Private person",IF(TRIM(B473&amp;" "&amp;C473)="","[Name unknown]",TRIM(B473&amp;" "&amp;C473)))))</x:f>
      </x:c>
      <x:c r="N473" s="5" t="str">
        <x:f>IF(A473="","",IF(AND('Start'!$D$6&lt;&gt;"No",H473&lt;&gt;"Deceased"),"",IF(D473="","", "b. "&amp;D473)&amp;IF(F473="","","  d. "&amp;F473)))</x:f>
      </x:c>
      <x:c r="O473" s="5" t="str">
        <x:f>IF(A473="","",IF(COUNTIFS($A$6:$A$505,A473)&lt;&gt;1,"Duplicate person ID",IF(I473="","",IF(COUNTIFS('Families'!$A$6:$A$305,I473)&lt;&gt;1,"Check chosen family",IF(COUNTIFS('Parent links'!$A$6:$A$755,A473,'Parent links'!$B$6:$B$755,I473,'Parent links'!$C$6:$C$755,J473)&lt;&gt;1,"Check chosen parent link","")))))</x:f>
      </x:c>
    </x:row>
    <x:row r="474" ht="25" customHeight="1">
      <x:c r="A474" s="10"/>
      <x:c r="B474" s="10"/>
      <x:c r="C474" s="10"/>
      <x:c r="D474" s="11"/>
      <x:c r="E474" s="11"/>
      <x:c r="F474" s="11"/>
      <x:c r="G474" s="11"/>
      <x:c r="H474" s="10"/>
      <x:c r="I474" s="10"/>
      <x:c r="J474" s="10"/>
      <x:c r="K474" s="10"/>
      <x:c r="L474" s="10"/>
      <x:c r="M474" s="5" t="str">
        <x:f>IF(A474="","",IF(COUNTIFS($A$6:$A$505,A474)&lt;&gt;1,"[Duplicate ID]",IF(AND('Start'!$D$6&lt;&gt;"No",H474&lt;&gt;"Deceased"),"Private person",IF(TRIM(B474&amp;" "&amp;C474)="","[Name unknown]",TRIM(B474&amp;" "&amp;C474)))))</x:f>
      </x:c>
      <x:c r="N474" s="5" t="str">
        <x:f>IF(A474="","",IF(AND('Start'!$D$6&lt;&gt;"No",H474&lt;&gt;"Deceased"),"",IF(D474="","", "b. "&amp;D474)&amp;IF(F474="","","  d. "&amp;F474)))</x:f>
      </x:c>
      <x:c r="O474" s="5" t="str">
        <x:f>IF(A474="","",IF(COUNTIFS($A$6:$A$505,A474)&lt;&gt;1,"Duplicate person ID",IF(I474="","",IF(COUNTIFS('Families'!$A$6:$A$305,I474)&lt;&gt;1,"Check chosen family",IF(COUNTIFS('Parent links'!$A$6:$A$755,A474,'Parent links'!$B$6:$B$755,I474,'Parent links'!$C$6:$C$755,J474)&lt;&gt;1,"Check chosen parent link","")))))</x:f>
      </x:c>
    </x:row>
    <x:row r="475" ht="25" customHeight="1">
      <x:c r="A475" s="10"/>
      <x:c r="B475" s="10"/>
      <x:c r="C475" s="10"/>
      <x:c r="D475" s="11"/>
      <x:c r="E475" s="11"/>
      <x:c r="F475" s="11"/>
      <x:c r="G475" s="11"/>
      <x:c r="H475" s="10"/>
      <x:c r="I475" s="10"/>
      <x:c r="J475" s="10"/>
      <x:c r="K475" s="10"/>
      <x:c r="L475" s="10"/>
      <x:c r="M475" s="5" t="str">
        <x:f>IF(A475="","",IF(COUNTIFS($A$6:$A$505,A475)&lt;&gt;1,"[Duplicate ID]",IF(AND('Start'!$D$6&lt;&gt;"No",H475&lt;&gt;"Deceased"),"Private person",IF(TRIM(B475&amp;" "&amp;C475)="","[Name unknown]",TRIM(B475&amp;" "&amp;C475)))))</x:f>
      </x:c>
      <x:c r="N475" s="5" t="str">
        <x:f>IF(A475="","",IF(AND('Start'!$D$6&lt;&gt;"No",H475&lt;&gt;"Deceased"),"",IF(D475="","", "b. "&amp;D475)&amp;IF(F475="","","  d. "&amp;F475)))</x:f>
      </x:c>
      <x:c r="O475" s="5" t="str">
        <x:f>IF(A475="","",IF(COUNTIFS($A$6:$A$505,A475)&lt;&gt;1,"Duplicate person ID",IF(I475="","",IF(COUNTIFS('Families'!$A$6:$A$305,I475)&lt;&gt;1,"Check chosen family",IF(COUNTIFS('Parent links'!$A$6:$A$755,A475,'Parent links'!$B$6:$B$755,I475,'Parent links'!$C$6:$C$755,J475)&lt;&gt;1,"Check chosen parent link","")))))</x:f>
      </x:c>
    </x:row>
    <x:row r="476" ht="25" customHeight="1">
      <x:c r="A476" s="10"/>
      <x:c r="B476" s="10"/>
      <x:c r="C476" s="10"/>
      <x:c r="D476" s="11"/>
      <x:c r="E476" s="11"/>
      <x:c r="F476" s="11"/>
      <x:c r="G476" s="11"/>
      <x:c r="H476" s="10"/>
      <x:c r="I476" s="10"/>
      <x:c r="J476" s="10"/>
      <x:c r="K476" s="10"/>
      <x:c r="L476" s="10"/>
      <x:c r="M476" s="5" t="str">
        <x:f>IF(A476="","",IF(COUNTIFS($A$6:$A$505,A476)&lt;&gt;1,"[Duplicate ID]",IF(AND('Start'!$D$6&lt;&gt;"No",H476&lt;&gt;"Deceased"),"Private person",IF(TRIM(B476&amp;" "&amp;C476)="","[Name unknown]",TRIM(B476&amp;" "&amp;C476)))))</x:f>
      </x:c>
      <x:c r="N476" s="5" t="str">
        <x:f>IF(A476="","",IF(AND('Start'!$D$6&lt;&gt;"No",H476&lt;&gt;"Deceased"),"",IF(D476="","", "b. "&amp;D476)&amp;IF(F476="","","  d. "&amp;F476)))</x:f>
      </x:c>
      <x:c r="O476" s="5" t="str">
        <x:f>IF(A476="","",IF(COUNTIFS($A$6:$A$505,A476)&lt;&gt;1,"Duplicate person ID",IF(I476="","",IF(COUNTIFS('Families'!$A$6:$A$305,I476)&lt;&gt;1,"Check chosen family",IF(COUNTIFS('Parent links'!$A$6:$A$755,A476,'Parent links'!$B$6:$B$755,I476,'Parent links'!$C$6:$C$755,J476)&lt;&gt;1,"Check chosen parent link","")))))</x:f>
      </x:c>
    </x:row>
    <x:row r="477" ht="25" customHeight="1">
      <x:c r="A477" s="10"/>
      <x:c r="B477" s="10"/>
      <x:c r="C477" s="10"/>
      <x:c r="D477" s="11"/>
      <x:c r="E477" s="11"/>
      <x:c r="F477" s="11"/>
      <x:c r="G477" s="11"/>
      <x:c r="H477" s="10"/>
      <x:c r="I477" s="10"/>
      <x:c r="J477" s="10"/>
      <x:c r="K477" s="10"/>
      <x:c r="L477" s="10"/>
      <x:c r="M477" s="5" t="str">
        <x:f>IF(A477="","",IF(COUNTIFS($A$6:$A$505,A477)&lt;&gt;1,"[Duplicate ID]",IF(AND('Start'!$D$6&lt;&gt;"No",H477&lt;&gt;"Deceased"),"Private person",IF(TRIM(B477&amp;" "&amp;C477)="","[Name unknown]",TRIM(B477&amp;" "&amp;C477)))))</x:f>
      </x:c>
      <x:c r="N477" s="5" t="str">
        <x:f>IF(A477="","",IF(AND('Start'!$D$6&lt;&gt;"No",H477&lt;&gt;"Deceased"),"",IF(D477="","", "b. "&amp;D477)&amp;IF(F477="","","  d. "&amp;F477)))</x:f>
      </x:c>
      <x:c r="O477" s="5" t="str">
        <x:f>IF(A477="","",IF(COUNTIFS($A$6:$A$505,A477)&lt;&gt;1,"Duplicate person ID",IF(I477="","",IF(COUNTIFS('Families'!$A$6:$A$305,I477)&lt;&gt;1,"Check chosen family",IF(COUNTIFS('Parent links'!$A$6:$A$755,A477,'Parent links'!$B$6:$B$755,I477,'Parent links'!$C$6:$C$755,J477)&lt;&gt;1,"Check chosen parent link","")))))</x:f>
      </x:c>
    </x:row>
    <x:row r="478" ht="25" customHeight="1">
      <x:c r="A478" s="10"/>
      <x:c r="B478" s="10"/>
      <x:c r="C478" s="10"/>
      <x:c r="D478" s="11"/>
      <x:c r="E478" s="11"/>
      <x:c r="F478" s="11"/>
      <x:c r="G478" s="11"/>
      <x:c r="H478" s="10"/>
      <x:c r="I478" s="10"/>
      <x:c r="J478" s="10"/>
      <x:c r="K478" s="10"/>
      <x:c r="L478" s="10"/>
      <x:c r="M478" s="5" t="str">
        <x:f>IF(A478="","",IF(COUNTIFS($A$6:$A$505,A478)&lt;&gt;1,"[Duplicate ID]",IF(AND('Start'!$D$6&lt;&gt;"No",H478&lt;&gt;"Deceased"),"Private person",IF(TRIM(B478&amp;" "&amp;C478)="","[Name unknown]",TRIM(B478&amp;" "&amp;C478)))))</x:f>
      </x:c>
      <x:c r="N478" s="5" t="str">
        <x:f>IF(A478="","",IF(AND('Start'!$D$6&lt;&gt;"No",H478&lt;&gt;"Deceased"),"",IF(D478="","", "b. "&amp;D478)&amp;IF(F478="","","  d. "&amp;F478)))</x:f>
      </x:c>
      <x:c r="O478" s="5" t="str">
        <x:f>IF(A478="","",IF(COUNTIFS($A$6:$A$505,A478)&lt;&gt;1,"Duplicate person ID",IF(I478="","",IF(COUNTIFS('Families'!$A$6:$A$305,I478)&lt;&gt;1,"Check chosen family",IF(COUNTIFS('Parent links'!$A$6:$A$755,A478,'Parent links'!$B$6:$B$755,I478,'Parent links'!$C$6:$C$755,J478)&lt;&gt;1,"Check chosen parent link","")))))</x:f>
      </x:c>
    </x:row>
    <x:row r="479" ht="25" customHeight="1">
      <x:c r="A479" s="10"/>
      <x:c r="B479" s="10"/>
      <x:c r="C479" s="10"/>
      <x:c r="D479" s="11"/>
      <x:c r="E479" s="11"/>
      <x:c r="F479" s="11"/>
      <x:c r="G479" s="11"/>
      <x:c r="H479" s="10"/>
      <x:c r="I479" s="10"/>
      <x:c r="J479" s="10"/>
      <x:c r="K479" s="10"/>
      <x:c r="L479" s="10"/>
      <x:c r="M479" s="5" t="str">
        <x:f>IF(A479="","",IF(COUNTIFS($A$6:$A$505,A479)&lt;&gt;1,"[Duplicate ID]",IF(AND('Start'!$D$6&lt;&gt;"No",H479&lt;&gt;"Deceased"),"Private person",IF(TRIM(B479&amp;" "&amp;C479)="","[Name unknown]",TRIM(B479&amp;" "&amp;C479)))))</x:f>
      </x:c>
      <x:c r="N479" s="5" t="str">
        <x:f>IF(A479="","",IF(AND('Start'!$D$6&lt;&gt;"No",H479&lt;&gt;"Deceased"),"",IF(D479="","", "b. "&amp;D479)&amp;IF(F479="","","  d. "&amp;F479)))</x:f>
      </x:c>
      <x:c r="O479" s="5" t="str">
        <x:f>IF(A479="","",IF(COUNTIFS($A$6:$A$505,A479)&lt;&gt;1,"Duplicate person ID",IF(I479="","",IF(COUNTIFS('Families'!$A$6:$A$305,I479)&lt;&gt;1,"Check chosen family",IF(COUNTIFS('Parent links'!$A$6:$A$755,A479,'Parent links'!$B$6:$B$755,I479,'Parent links'!$C$6:$C$755,J479)&lt;&gt;1,"Check chosen parent link","")))))</x:f>
      </x:c>
    </x:row>
    <x:row r="480" ht="25" customHeight="1">
      <x:c r="A480" s="10"/>
      <x:c r="B480" s="10"/>
      <x:c r="C480" s="10"/>
      <x:c r="D480" s="11"/>
      <x:c r="E480" s="11"/>
      <x:c r="F480" s="11"/>
      <x:c r="G480" s="11"/>
      <x:c r="H480" s="10"/>
      <x:c r="I480" s="10"/>
      <x:c r="J480" s="10"/>
      <x:c r="K480" s="10"/>
      <x:c r="L480" s="10"/>
      <x:c r="M480" s="5" t="str">
        <x:f>IF(A480="","",IF(COUNTIFS($A$6:$A$505,A480)&lt;&gt;1,"[Duplicate ID]",IF(AND('Start'!$D$6&lt;&gt;"No",H480&lt;&gt;"Deceased"),"Private person",IF(TRIM(B480&amp;" "&amp;C480)="","[Name unknown]",TRIM(B480&amp;" "&amp;C480)))))</x:f>
      </x:c>
      <x:c r="N480" s="5" t="str">
        <x:f>IF(A480="","",IF(AND('Start'!$D$6&lt;&gt;"No",H480&lt;&gt;"Deceased"),"",IF(D480="","", "b. "&amp;D480)&amp;IF(F480="","","  d. "&amp;F480)))</x:f>
      </x:c>
      <x:c r="O480" s="5" t="str">
        <x:f>IF(A480="","",IF(COUNTIFS($A$6:$A$505,A480)&lt;&gt;1,"Duplicate person ID",IF(I480="","",IF(COUNTIFS('Families'!$A$6:$A$305,I480)&lt;&gt;1,"Check chosen family",IF(COUNTIFS('Parent links'!$A$6:$A$755,A480,'Parent links'!$B$6:$B$755,I480,'Parent links'!$C$6:$C$755,J480)&lt;&gt;1,"Check chosen parent link","")))))</x:f>
      </x:c>
    </x:row>
    <x:row r="481" ht="25" customHeight="1">
      <x:c r="A481" s="10"/>
      <x:c r="B481" s="10"/>
      <x:c r="C481" s="10"/>
      <x:c r="D481" s="11"/>
      <x:c r="E481" s="11"/>
      <x:c r="F481" s="11"/>
      <x:c r="G481" s="11"/>
      <x:c r="H481" s="10"/>
      <x:c r="I481" s="10"/>
      <x:c r="J481" s="10"/>
      <x:c r="K481" s="10"/>
      <x:c r="L481" s="10"/>
      <x:c r="M481" s="5" t="str">
        <x:f>IF(A481="","",IF(COUNTIFS($A$6:$A$505,A481)&lt;&gt;1,"[Duplicate ID]",IF(AND('Start'!$D$6&lt;&gt;"No",H481&lt;&gt;"Deceased"),"Private person",IF(TRIM(B481&amp;" "&amp;C481)="","[Name unknown]",TRIM(B481&amp;" "&amp;C481)))))</x:f>
      </x:c>
      <x:c r="N481" s="5" t="str">
        <x:f>IF(A481="","",IF(AND('Start'!$D$6&lt;&gt;"No",H481&lt;&gt;"Deceased"),"",IF(D481="","", "b. "&amp;D481)&amp;IF(F481="","","  d. "&amp;F481)))</x:f>
      </x:c>
      <x:c r="O481" s="5" t="str">
        <x:f>IF(A481="","",IF(COUNTIFS($A$6:$A$505,A481)&lt;&gt;1,"Duplicate person ID",IF(I481="","",IF(COUNTIFS('Families'!$A$6:$A$305,I481)&lt;&gt;1,"Check chosen family",IF(COUNTIFS('Parent links'!$A$6:$A$755,A481,'Parent links'!$B$6:$B$755,I481,'Parent links'!$C$6:$C$755,J481)&lt;&gt;1,"Check chosen parent link","")))))</x:f>
      </x:c>
    </x:row>
    <x:row r="482" ht="25" customHeight="1">
      <x:c r="A482" s="10"/>
      <x:c r="B482" s="10"/>
      <x:c r="C482" s="10"/>
      <x:c r="D482" s="11"/>
      <x:c r="E482" s="11"/>
      <x:c r="F482" s="11"/>
      <x:c r="G482" s="11"/>
      <x:c r="H482" s="10"/>
      <x:c r="I482" s="10"/>
      <x:c r="J482" s="10"/>
      <x:c r="K482" s="10"/>
      <x:c r="L482" s="10"/>
      <x:c r="M482" s="5" t="str">
        <x:f>IF(A482="","",IF(COUNTIFS($A$6:$A$505,A482)&lt;&gt;1,"[Duplicate ID]",IF(AND('Start'!$D$6&lt;&gt;"No",H482&lt;&gt;"Deceased"),"Private person",IF(TRIM(B482&amp;" "&amp;C482)="","[Name unknown]",TRIM(B482&amp;" "&amp;C482)))))</x:f>
      </x:c>
      <x:c r="N482" s="5" t="str">
        <x:f>IF(A482="","",IF(AND('Start'!$D$6&lt;&gt;"No",H482&lt;&gt;"Deceased"),"",IF(D482="","", "b. "&amp;D482)&amp;IF(F482="","","  d. "&amp;F482)))</x:f>
      </x:c>
      <x:c r="O482" s="5" t="str">
        <x:f>IF(A482="","",IF(COUNTIFS($A$6:$A$505,A482)&lt;&gt;1,"Duplicate person ID",IF(I482="","",IF(COUNTIFS('Families'!$A$6:$A$305,I482)&lt;&gt;1,"Check chosen family",IF(COUNTIFS('Parent links'!$A$6:$A$755,A482,'Parent links'!$B$6:$B$755,I482,'Parent links'!$C$6:$C$755,J482)&lt;&gt;1,"Check chosen parent link","")))))</x:f>
      </x:c>
    </x:row>
    <x:row r="483" ht="25" customHeight="1">
      <x:c r="A483" s="10"/>
      <x:c r="B483" s="10"/>
      <x:c r="C483" s="10"/>
      <x:c r="D483" s="11"/>
      <x:c r="E483" s="11"/>
      <x:c r="F483" s="11"/>
      <x:c r="G483" s="11"/>
      <x:c r="H483" s="10"/>
      <x:c r="I483" s="10"/>
      <x:c r="J483" s="10"/>
      <x:c r="K483" s="10"/>
      <x:c r="L483" s="10"/>
      <x:c r="M483" s="5" t="str">
        <x:f>IF(A483="","",IF(COUNTIFS($A$6:$A$505,A483)&lt;&gt;1,"[Duplicate ID]",IF(AND('Start'!$D$6&lt;&gt;"No",H483&lt;&gt;"Deceased"),"Private person",IF(TRIM(B483&amp;" "&amp;C483)="","[Name unknown]",TRIM(B483&amp;" "&amp;C483)))))</x:f>
      </x:c>
      <x:c r="N483" s="5" t="str">
        <x:f>IF(A483="","",IF(AND('Start'!$D$6&lt;&gt;"No",H483&lt;&gt;"Deceased"),"",IF(D483="","", "b. "&amp;D483)&amp;IF(F483="","","  d. "&amp;F483)))</x:f>
      </x:c>
      <x:c r="O483" s="5" t="str">
        <x:f>IF(A483="","",IF(COUNTIFS($A$6:$A$505,A483)&lt;&gt;1,"Duplicate person ID",IF(I483="","",IF(COUNTIFS('Families'!$A$6:$A$305,I483)&lt;&gt;1,"Check chosen family",IF(COUNTIFS('Parent links'!$A$6:$A$755,A483,'Parent links'!$B$6:$B$755,I483,'Parent links'!$C$6:$C$755,J483)&lt;&gt;1,"Check chosen parent link","")))))</x:f>
      </x:c>
    </x:row>
    <x:row r="484" ht="25" customHeight="1">
      <x:c r="A484" s="10"/>
      <x:c r="B484" s="10"/>
      <x:c r="C484" s="10"/>
      <x:c r="D484" s="11"/>
      <x:c r="E484" s="11"/>
      <x:c r="F484" s="11"/>
      <x:c r="G484" s="11"/>
      <x:c r="H484" s="10"/>
      <x:c r="I484" s="10"/>
      <x:c r="J484" s="10"/>
      <x:c r="K484" s="10"/>
      <x:c r="L484" s="10"/>
      <x:c r="M484" s="5" t="str">
        <x:f>IF(A484="","",IF(COUNTIFS($A$6:$A$505,A484)&lt;&gt;1,"[Duplicate ID]",IF(AND('Start'!$D$6&lt;&gt;"No",H484&lt;&gt;"Deceased"),"Private person",IF(TRIM(B484&amp;" "&amp;C484)="","[Name unknown]",TRIM(B484&amp;" "&amp;C484)))))</x:f>
      </x:c>
      <x:c r="N484" s="5" t="str">
        <x:f>IF(A484="","",IF(AND('Start'!$D$6&lt;&gt;"No",H484&lt;&gt;"Deceased"),"",IF(D484="","", "b. "&amp;D484)&amp;IF(F484="","","  d. "&amp;F484)))</x:f>
      </x:c>
      <x:c r="O484" s="5" t="str">
        <x:f>IF(A484="","",IF(COUNTIFS($A$6:$A$505,A484)&lt;&gt;1,"Duplicate person ID",IF(I484="","",IF(COUNTIFS('Families'!$A$6:$A$305,I484)&lt;&gt;1,"Check chosen family",IF(COUNTIFS('Parent links'!$A$6:$A$755,A484,'Parent links'!$B$6:$B$755,I484,'Parent links'!$C$6:$C$755,J484)&lt;&gt;1,"Check chosen parent link","")))))</x:f>
      </x:c>
    </x:row>
    <x:row r="485" ht="25" customHeight="1">
      <x:c r="A485" s="10"/>
      <x:c r="B485" s="10"/>
      <x:c r="C485" s="10"/>
      <x:c r="D485" s="11"/>
      <x:c r="E485" s="11"/>
      <x:c r="F485" s="11"/>
      <x:c r="G485" s="11"/>
      <x:c r="H485" s="10"/>
      <x:c r="I485" s="10"/>
      <x:c r="J485" s="10"/>
      <x:c r="K485" s="10"/>
      <x:c r="L485" s="10"/>
      <x:c r="M485" s="5" t="str">
        <x:f>IF(A485="","",IF(COUNTIFS($A$6:$A$505,A485)&lt;&gt;1,"[Duplicate ID]",IF(AND('Start'!$D$6&lt;&gt;"No",H485&lt;&gt;"Deceased"),"Private person",IF(TRIM(B485&amp;" "&amp;C485)="","[Name unknown]",TRIM(B485&amp;" "&amp;C485)))))</x:f>
      </x:c>
      <x:c r="N485" s="5" t="str">
        <x:f>IF(A485="","",IF(AND('Start'!$D$6&lt;&gt;"No",H485&lt;&gt;"Deceased"),"",IF(D485="","", "b. "&amp;D485)&amp;IF(F485="","","  d. "&amp;F485)))</x:f>
      </x:c>
      <x:c r="O485" s="5" t="str">
        <x:f>IF(A485="","",IF(COUNTIFS($A$6:$A$505,A485)&lt;&gt;1,"Duplicate person ID",IF(I485="","",IF(COUNTIFS('Families'!$A$6:$A$305,I485)&lt;&gt;1,"Check chosen family",IF(COUNTIFS('Parent links'!$A$6:$A$755,A485,'Parent links'!$B$6:$B$755,I485,'Parent links'!$C$6:$C$755,J485)&lt;&gt;1,"Check chosen parent link","")))))</x:f>
      </x:c>
    </x:row>
    <x:row r="486" ht="25" customHeight="1">
      <x:c r="A486" s="10"/>
      <x:c r="B486" s="10"/>
      <x:c r="C486" s="10"/>
      <x:c r="D486" s="11"/>
      <x:c r="E486" s="11"/>
      <x:c r="F486" s="11"/>
      <x:c r="G486" s="11"/>
      <x:c r="H486" s="10"/>
      <x:c r="I486" s="10"/>
      <x:c r="J486" s="10"/>
      <x:c r="K486" s="10"/>
      <x:c r="L486" s="10"/>
      <x:c r="M486" s="5" t="str">
        <x:f>IF(A486="","",IF(COUNTIFS($A$6:$A$505,A486)&lt;&gt;1,"[Duplicate ID]",IF(AND('Start'!$D$6&lt;&gt;"No",H486&lt;&gt;"Deceased"),"Private person",IF(TRIM(B486&amp;" "&amp;C486)="","[Name unknown]",TRIM(B486&amp;" "&amp;C486)))))</x:f>
      </x:c>
      <x:c r="N486" s="5" t="str">
        <x:f>IF(A486="","",IF(AND('Start'!$D$6&lt;&gt;"No",H486&lt;&gt;"Deceased"),"",IF(D486="","", "b. "&amp;D486)&amp;IF(F486="","","  d. "&amp;F486)))</x:f>
      </x:c>
      <x:c r="O486" s="5" t="str">
        <x:f>IF(A486="","",IF(COUNTIFS($A$6:$A$505,A486)&lt;&gt;1,"Duplicate person ID",IF(I486="","",IF(COUNTIFS('Families'!$A$6:$A$305,I486)&lt;&gt;1,"Check chosen family",IF(COUNTIFS('Parent links'!$A$6:$A$755,A486,'Parent links'!$B$6:$B$755,I486,'Parent links'!$C$6:$C$755,J486)&lt;&gt;1,"Check chosen parent link","")))))</x:f>
      </x:c>
    </x:row>
    <x:row r="487" ht="25" customHeight="1">
      <x:c r="A487" s="10"/>
      <x:c r="B487" s="10"/>
      <x:c r="C487" s="10"/>
      <x:c r="D487" s="11"/>
      <x:c r="E487" s="11"/>
      <x:c r="F487" s="11"/>
      <x:c r="G487" s="11"/>
      <x:c r="H487" s="10"/>
      <x:c r="I487" s="10"/>
      <x:c r="J487" s="10"/>
      <x:c r="K487" s="10"/>
      <x:c r="L487" s="10"/>
      <x:c r="M487" s="5" t="str">
        <x:f>IF(A487="","",IF(COUNTIFS($A$6:$A$505,A487)&lt;&gt;1,"[Duplicate ID]",IF(AND('Start'!$D$6&lt;&gt;"No",H487&lt;&gt;"Deceased"),"Private person",IF(TRIM(B487&amp;" "&amp;C487)="","[Name unknown]",TRIM(B487&amp;" "&amp;C487)))))</x:f>
      </x:c>
      <x:c r="N487" s="5" t="str">
        <x:f>IF(A487="","",IF(AND('Start'!$D$6&lt;&gt;"No",H487&lt;&gt;"Deceased"),"",IF(D487="","", "b. "&amp;D487)&amp;IF(F487="","","  d. "&amp;F487)))</x:f>
      </x:c>
      <x:c r="O487" s="5" t="str">
        <x:f>IF(A487="","",IF(COUNTIFS($A$6:$A$505,A487)&lt;&gt;1,"Duplicate person ID",IF(I487="","",IF(COUNTIFS('Families'!$A$6:$A$305,I487)&lt;&gt;1,"Check chosen family",IF(COUNTIFS('Parent links'!$A$6:$A$755,A487,'Parent links'!$B$6:$B$755,I487,'Parent links'!$C$6:$C$755,J487)&lt;&gt;1,"Check chosen parent link","")))))</x:f>
      </x:c>
    </x:row>
    <x:row r="488" ht="25" customHeight="1">
      <x:c r="A488" s="10"/>
      <x:c r="B488" s="10"/>
      <x:c r="C488" s="10"/>
      <x:c r="D488" s="11"/>
      <x:c r="E488" s="11"/>
      <x:c r="F488" s="11"/>
      <x:c r="G488" s="11"/>
      <x:c r="H488" s="10"/>
      <x:c r="I488" s="10"/>
      <x:c r="J488" s="10"/>
      <x:c r="K488" s="10"/>
      <x:c r="L488" s="10"/>
      <x:c r="M488" s="5" t="str">
        <x:f>IF(A488="","",IF(COUNTIFS($A$6:$A$505,A488)&lt;&gt;1,"[Duplicate ID]",IF(AND('Start'!$D$6&lt;&gt;"No",H488&lt;&gt;"Deceased"),"Private person",IF(TRIM(B488&amp;" "&amp;C488)="","[Name unknown]",TRIM(B488&amp;" "&amp;C488)))))</x:f>
      </x:c>
      <x:c r="N488" s="5" t="str">
        <x:f>IF(A488="","",IF(AND('Start'!$D$6&lt;&gt;"No",H488&lt;&gt;"Deceased"),"",IF(D488="","", "b. "&amp;D488)&amp;IF(F488="","","  d. "&amp;F488)))</x:f>
      </x:c>
      <x:c r="O488" s="5" t="str">
        <x:f>IF(A488="","",IF(COUNTIFS($A$6:$A$505,A488)&lt;&gt;1,"Duplicate person ID",IF(I488="","",IF(COUNTIFS('Families'!$A$6:$A$305,I488)&lt;&gt;1,"Check chosen family",IF(COUNTIFS('Parent links'!$A$6:$A$755,A488,'Parent links'!$B$6:$B$755,I488,'Parent links'!$C$6:$C$755,J488)&lt;&gt;1,"Check chosen parent link","")))))</x:f>
      </x:c>
    </x:row>
    <x:row r="489" ht="25" customHeight="1">
      <x:c r="A489" s="10"/>
      <x:c r="B489" s="10"/>
      <x:c r="C489" s="10"/>
      <x:c r="D489" s="11"/>
      <x:c r="E489" s="11"/>
      <x:c r="F489" s="11"/>
      <x:c r="G489" s="11"/>
      <x:c r="H489" s="10"/>
      <x:c r="I489" s="10"/>
      <x:c r="J489" s="10"/>
      <x:c r="K489" s="10"/>
      <x:c r="L489" s="10"/>
      <x:c r="M489" s="5" t="str">
        <x:f>IF(A489="","",IF(COUNTIFS($A$6:$A$505,A489)&lt;&gt;1,"[Duplicate ID]",IF(AND('Start'!$D$6&lt;&gt;"No",H489&lt;&gt;"Deceased"),"Private person",IF(TRIM(B489&amp;" "&amp;C489)="","[Name unknown]",TRIM(B489&amp;" "&amp;C489)))))</x:f>
      </x:c>
      <x:c r="N489" s="5" t="str">
        <x:f>IF(A489="","",IF(AND('Start'!$D$6&lt;&gt;"No",H489&lt;&gt;"Deceased"),"",IF(D489="","", "b. "&amp;D489)&amp;IF(F489="","","  d. "&amp;F489)))</x:f>
      </x:c>
      <x:c r="O489" s="5" t="str">
        <x:f>IF(A489="","",IF(COUNTIFS($A$6:$A$505,A489)&lt;&gt;1,"Duplicate person ID",IF(I489="","",IF(COUNTIFS('Families'!$A$6:$A$305,I489)&lt;&gt;1,"Check chosen family",IF(COUNTIFS('Parent links'!$A$6:$A$755,A489,'Parent links'!$B$6:$B$755,I489,'Parent links'!$C$6:$C$755,J489)&lt;&gt;1,"Check chosen parent link","")))))</x:f>
      </x:c>
    </x:row>
    <x:row r="490" ht="25" customHeight="1">
      <x:c r="A490" s="10"/>
      <x:c r="B490" s="10"/>
      <x:c r="C490" s="10"/>
      <x:c r="D490" s="11"/>
      <x:c r="E490" s="11"/>
      <x:c r="F490" s="11"/>
      <x:c r="G490" s="11"/>
      <x:c r="H490" s="10"/>
      <x:c r="I490" s="10"/>
      <x:c r="J490" s="10"/>
      <x:c r="K490" s="10"/>
      <x:c r="L490" s="10"/>
      <x:c r="M490" s="5" t="str">
        <x:f>IF(A490="","",IF(COUNTIFS($A$6:$A$505,A490)&lt;&gt;1,"[Duplicate ID]",IF(AND('Start'!$D$6&lt;&gt;"No",H490&lt;&gt;"Deceased"),"Private person",IF(TRIM(B490&amp;" "&amp;C490)="","[Name unknown]",TRIM(B490&amp;" "&amp;C490)))))</x:f>
      </x:c>
      <x:c r="N490" s="5" t="str">
        <x:f>IF(A490="","",IF(AND('Start'!$D$6&lt;&gt;"No",H490&lt;&gt;"Deceased"),"",IF(D490="","", "b. "&amp;D490)&amp;IF(F490="","","  d. "&amp;F490)))</x:f>
      </x:c>
      <x:c r="O490" s="5" t="str">
        <x:f>IF(A490="","",IF(COUNTIFS($A$6:$A$505,A490)&lt;&gt;1,"Duplicate person ID",IF(I490="","",IF(COUNTIFS('Families'!$A$6:$A$305,I490)&lt;&gt;1,"Check chosen family",IF(COUNTIFS('Parent links'!$A$6:$A$755,A490,'Parent links'!$B$6:$B$755,I490,'Parent links'!$C$6:$C$755,J490)&lt;&gt;1,"Check chosen parent link","")))))</x:f>
      </x:c>
    </x:row>
    <x:row r="491" ht="25" customHeight="1">
      <x:c r="A491" s="10"/>
      <x:c r="B491" s="10"/>
      <x:c r="C491" s="10"/>
      <x:c r="D491" s="11"/>
      <x:c r="E491" s="11"/>
      <x:c r="F491" s="11"/>
      <x:c r="G491" s="11"/>
      <x:c r="H491" s="10"/>
      <x:c r="I491" s="10"/>
      <x:c r="J491" s="10"/>
      <x:c r="K491" s="10"/>
      <x:c r="L491" s="10"/>
      <x:c r="M491" s="5" t="str">
        <x:f>IF(A491="","",IF(COUNTIFS($A$6:$A$505,A491)&lt;&gt;1,"[Duplicate ID]",IF(AND('Start'!$D$6&lt;&gt;"No",H491&lt;&gt;"Deceased"),"Private person",IF(TRIM(B491&amp;" "&amp;C491)="","[Name unknown]",TRIM(B491&amp;" "&amp;C491)))))</x:f>
      </x:c>
      <x:c r="N491" s="5" t="str">
        <x:f>IF(A491="","",IF(AND('Start'!$D$6&lt;&gt;"No",H491&lt;&gt;"Deceased"),"",IF(D491="","", "b. "&amp;D491)&amp;IF(F491="","","  d. "&amp;F491)))</x:f>
      </x:c>
      <x:c r="O491" s="5" t="str">
        <x:f>IF(A491="","",IF(COUNTIFS($A$6:$A$505,A491)&lt;&gt;1,"Duplicate person ID",IF(I491="","",IF(COUNTIFS('Families'!$A$6:$A$305,I491)&lt;&gt;1,"Check chosen family",IF(COUNTIFS('Parent links'!$A$6:$A$755,A491,'Parent links'!$B$6:$B$755,I491,'Parent links'!$C$6:$C$755,J491)&lt;&gt;1,"Check chosen parent link","")))))</x:f>
      </x:c>
    </x:row>
    <x:row r="492" ht="25" customHeight="1">
      <x:c r="A492" s="10"/>
      <x:c r="B492" s="10"/>
      <x:c r="C492" s="10"/>
      <x:c r="D492" s="11"/>
      <x:c r="E492" s="11"/>
      <x:c r="F492" s="11"/>
      <x:c r="G492" s="11"/>
      <x:c r="H492" s="10"/>
      <x:c r="I492" s="10"/>
      <x:c r="J492" s="10"/>
      <x:c r="K492" s="10"/>
      <x:c r="L492" s="10"/>
      <x:c r="M492" s="5" t="str">
        <x:f>IF(A492="","",IF(COUNTIFS($A$6:$A$505,A492)&lt;&gt;1,"[Duplicate ID]",IF(AND('Start'!$D$6&lt;&gt;"No",H492&lt;&gt;"Deceased"),"Private person",IF(TRIM(B492&amp;" "&amp;C492)="","[Name unknown]",TRIM(B492&amp;" "&amp;C492)))))</x:f>
      </x:c>
      <x:c r="N492" s="5" t="str">
        <x:f>IF(A492="","",IF(AND('Start'!$D$6&lt;&gt;"No",H492&lt;&gt;"Deceased"),"",IF(D492="","", "b. "&amp;D492)&amp;IF(F492="","","  d. "&amp;F492)))</x:f>
      </x:c>
      <x:c r="O492" s="5" t="str">
        <x:f>IF(A492="","",IF(COUNTIFS($A$6:$A$505,A492)&lt;&gt;1,"Duplicate person ID",IF(I492="","",IF(COUNTIFS('Families'!$A$6:$A$305,I492)&lt;&gt;1,"Check chosen family",IF(COUNTIFS('Parent links'!$A$6:$A$755,A492,'Parent links'!$B$6:$B$755,I492,'Parent links'!$C$6:$C$755,J492)&lt;&gt;1,"Check chosen parent link","")))))</x:f>
      </x:c>
    </x:row>
    <x:row r="493" ht="25" customHeight="1">
      <x:c r="A493" s="10"/>
      <x:c r="B493" s="10"/>
      <x:c r="C493" s="10"/>
      <x:c r="D493" s="11"/>
      <x:c r="E493" s="11"/>
      <x:c r="F493" s="11"/>
      <x:c r="G493" s="11"/>
      <x:c r="H493" s="10"/>
      <x:c r="I493" s="10"/>
      <x:c r="J493" s="10"/>
      <x:c r="K493" s="10"/>
      <x:c r="L493" s="10"/>
      <x:c r="M493" s="5" t="str">
        <x:f>IF(A493="","",IF(COUNTIFS($A$6:$A$505,A493)&lt;&gt;1,"[Duplicate ID]",IF(AND('Start'!$D$6&lt;&gt;"No",H493&lt;&gt;"Deceased"),"Private person",IF(TRIM(B493&amp;" "&amp;C493)="","[Name unknown]",TRIM(B493&amp;" "&amp;C493)))))</x:f>
      </x:c>
      <x:c r="N493" s="5" t="str">
        <x:f>IF(A493="","",IF(AND('Start'!$D$6&lt;&gt;"No",H493&lt;&gt;"Deceased"),"",IF(D493="","", "b. "&amp;D493)&amp;IF(F493="","","  d. "&amp;F493)))</x:f>
      </x:c>
      <x:c r="O493" s="5" t="str">
        <x:f>IF(A493="","",IF(COUNTIFS($A$6:$A$505,A493)&lt;&gt;1,"Duplicate person ID",IF(I493="","",IF(COUNTIFS('Families'!$A$6:$A$305,I493)&lt;&gt;1,"Check chosen family",IF(COUNTIFS('Parent links'!$A$6:$A$755,A493,'Parent links'!$B$6:$B$755,I493,'Parent links'!$C$6:$C$755,J493)&lt;&gt;1,"Check chosen parent link","")))))</x:f>
      </x:c>
    </x:row>
    <x:row r="494" ht="25" customHeight="1">
      <x:c r="A494" s="10"/>
      <x:c r="B494" s="10"/>
      <x:c r="C494" s="10"/>
      <x:c r="D494" s="11"/>
      <x:c r="E494" s="11"/>
      <x:c r="F494" s="11"/>
      <x:c r="G494" s="11"/>
      <x:c r="H494" s="10"/>
      <x:c r="I494" s="10"/>
      <x:c r="J494" s="10"/>
      <x:c r="K494" s="10"/>
      <x:c r="L494" s="10"/>
      <x:c r="M494" s="5" t="str">
        <x:f>IF(A494="","",IF(COUNTIFS($A$6:$A$505,A494)&lt;&gt;1,"[Duplicate ID]",IF(AND('Start'!$D$6&lt;&gt;"No",H494&lt;&gt;"Deceased"),"Private person",IF(TRIM(B494&amp;" "&amp;C494)="","[Name unknown]",TRIM(B494&amp;" "&amp;C494)))))</x:f>
      </x:c>
      <x:c r="N494" s="5" t="str">
        <x:f>IF(A494="","",IF(AND('Start'!$D$6&lt;&gt;"No",H494&lt;&gt;"Deceased"),"",IF(D494="","", "b. "&amp;D494)&amp;IF(F494="","","  d. "&amp;F494)))</x:f>
      </x:c>
      <x:c r="O494" s="5" t="str">
        <x:f>IF(A494="","",IF(COUNTIFS($A$6:$A$505,A494)&lt;&gt;1,"Duplicate person ID",IF(I494="","",IF(COUNTIFS('Families'!$A$6:$A$305,I494)&lt;&gt;1,"Check chosen family",IF(COUNTIFS('Parent links'!$A$6:$A$755,A494,'Parent links'!$B$6:$B$755,I494,'Parent links'!$C$6:$C$755,J494)&lt;&gt;1,"Check chosen parent link","")))))</x:f>
      </x:c>
    </x:row>
    <x:row r="495" ht="25" customHeight="1">
      <x:c r="A495" s="10"/>
      <x:c r="B495" s="10"/>
      <x:c r="C495" s="10"/>
      <x:c r="D495" s="11"/>
      <x:c r="E495" s="11"/>
      <x:c r="F495" s="11"/>
      <x:c r="G495" s="11"/>
      <x:c r="H495" s="10"/>
      <x:c r="I495" s="10"/>
      <x:c r="J495" s="10"/>
      <x:c r="K495" s="10"/>
      <x:c r="L495" s="10"/>
      <x:c r="M495" s="5" t="str">
        <x:f>IF(A495="","",IF(COUNTIFS($A$6:$A$505,A495)&lt;&gt;1,"[Duplicate ID]",IF(AND('Start'!$D$6&lt;&gt;"No",H495&lt;&gt;"Deceased"),"Private person",IF(TRIM(B495&amp;" "&amp;C495)="","[Name unknown]",TRIM(B495&amp;" "&amp;C495)))))</x:f>
      </x:c>
      <x:c r="N495" s="5" t="str">
        <x:f>IF(A495="","",IF(AND('Start'!$D$6&lt;&gt;"No",H495&lt;&gt;"Deceased"),"",IF(D495="","", "b. "&amp;D495)&amp;IF(F495="","","  d. "&amp;F495)))</x:f>
      </x:c>
      <x:c r="O495" s="5" t="str">
        <x:f>IF(A495="","",IF(COUNTIFS($A$6:$A$505,A495)&lt;&gt;1,"Duplicate person ID",IF(I495="","",IF(COUNTIFS('Families'!$A$6:$A$305,I495)&lt;&gt;1,"Check chosen family",IF(COUNTIFS('Parent links'!$A$6:$A$755,A495,'Parent links'!$B$6:$B$755,I495,'Parent links'!$C$6:$C$755,J495)&lt;&gt;1,"Check chosen parent link","")))))</x:f>
      </x:c>
    </x:row>
    <x:row r="496" ht="25" customHeight="1">
      <x:c r="A496" s="10"/>
      <x:c r="B496" s="10"/>
      <x:c r="C496" s="10"/>
      <x:c r="D496" s="11"/>
      <x:c r="E496" s="11"/>
      <x:c r="F496" s="11"/>
      <x:c r="G496" s="11"/>
      <x:c r="H496" s="10"/>
      <x:c r="I496" s="10"/>
      <x:c r="J496" s="10"/>
      <x:c r="K496" s="10"/>
      <x:c r="L496" s="10"/>
      <x:c r="M496" s="5" t="str">
        <x:f>IF(A496="","",IF(COUNTIFS($A$6:$A$505,A496)&lt;&gt;1,"[Duplicate ID]",IF(AND('Start'!$D$6&lt;&gt;"No",H496&lt;&gt;"Deceased"),"Private person",IF(TRIM(B496&amp;" "&amp;C496)="","[Name unknown]",TRIM(B496&amp;" "&amp;C496)))))</x:f>
      </x:c>
      <x:c r="N496" s="5" t="str">
        <x:f>IF(A496="","",IF(AND('Start'!$D$6&lt;&gt;"No",H496&lt;&gt;"Deceased"),"",IF(D496="","", "b. "&amp;D496)&amp;IF(F496="","","  d. "&amp;F496)))</x:f>
      </x:c>
      <x:c r="O496" s="5" t="str">
        <x:f>IF(A496="","",IF(COUNTIFS($A$6:$A$505,A496)&lt;&gt;1,"Duplicate person ID",IF(I496="","",IF(COUNTIFS('Families'!$A$6:$A$305,I496)&lt;&gt;1,"Check chosen family",IF(COUNTIFS('Parent links'!$A$6:$A$755,A496,'Parent links'!$B$6:$B$755,I496,'Parent links'!$C$6:$C$755,J496)&lt;&gt;1,"Check chosen parent link","")))))</x:f>
      </x:c>
    </x:row>
    <x:row r="497" ht="25" customHeight="1">
      <x:c r="A497" s="10"/>
      <x:c r="B497" s="10"/>
      <x:c r="C497" s="10"/>
      <x:c r="D497" s="11"/>
      <x:c r="E497" s="11"/>
      <x:c r="F497" s="11"/>
      <x:c r="G497" s="11"/>
      <x:c r="H497" s="10"/>
      <x:c r="I497" s="10"/>
      <x:c r="J497" s="10"/>
      <x:c r="K497" s="10"/>
      <x:c r="L497" s="10"/>
      <x:c r="M497" s="5" t="str">
        <x:f>IF(A497="","",IF(COUNTIFS($A$6:$A$505,A497)&lt;&gt;1,"[Duplicate ID]",IF(AND('Start'!$D$6&lt;&gt;"No",H497&lt;&gt;"Deceased"),"Private person",IF(TRIM(B497&amp;" "&amp;C497)="","[Name unknown]",TRIM(B497&amp;" "&amp;C497)))))</x:f>
      </x:c>
      <x:c r="N497" s="5" t="str">
        <x:f>IF(A497="","",IF(AND('Start'!$D$6&lt;&gt;"No",H497&lt;&gt;"Deceased"),"",IF(D497="","", "b. "&amp;D497)&amp;IF(F497="","","  d. "&amp;F497)))</x:f>
      </x:c>
      <x:c r="O497" s="5" t="str">
        <x:f>IF(A497="","",IF(COUNTIFS($A$6:$A$505,A497)&lt;&gt;1,"Duplicate person ID",IF(I497="","",IF(COUNTIFS('Families'!$A$6:$A$305,I497)&lt;&gt;1,"Check chosen family",IF(COUNTIFS('Parent links'!$A$6:$A$755,A497,'Parent links'!$B$6:$B$755,I497,'Parent links'!$C$6:$C$755,J497)&lt;&gt;1,"Check chosen parent link","")))))</x:f>
      </x:c>
    </x:row>
    <x:row r="498" ht="25" customHeight="1">
      <x:c r="A498" s="10"/>
      <x:c r="B498" s="10"/>
      <x:c r="C498" s="10"/>
      <x:c r="D498" s="11"/>
      <x:c r="E498" s="11"/>
      <x:c r="F498" s="11"/>
      <x:c r="G498" s="11"/>
      <x:c r="H498" s="10"/>
      <x:c r="I498" s="10"/>
      <x:c r="J498" s="10"/>
      <x:c r="K498" s="10"/>
      <x:c r="L498" s="10"/>
      <x:c r="M498" s="5" t="str">
        <x:f>IF(A498="","",IF(COUNTIFS($A$6:$A$505,A498)&lt;&gt;1,"[Duplicate ID]",IF(AND('Start'!$D$6&lt;&gt;"No",H498&lt;&gt;"Deceased"),"Private person",IF(TRIM(B498&amp;" "&amp;C498)="","[Name unknown]",TRIM(B498&amp;" "&amp;C498)))))</x:f>
      </x:c>
      <x:c r="N498" s="5" t="str">
        <x:f>IF(A498="","",IF(AND('Start'!$D$6&lt;&gt;"No",H498&lt;&gt;"Deceased"),"",IF(D498="","", "b. "&amp;D498)&amp;IF(F498="","","  d. "&amp;F498)))</x:f>
      </x:c>
      <x:c r="O498" s="5" t="str">
        <x:f>IF(A498="","",IF(COUNTIFS($A$6:$A$505,A498)&lt;&gt;1,"Duplicate person ID",IF(I498="","",IF(COUNTIFS('Families'!$A$6:$A$305,I498)&lt;&gt;1,"Check chosen family",IF(COUNTIFS('Parent links'!$A$6:$A$755,A498,'Parent links'!$B$6:$B$755,I498,'Parent links'!$C$6:$C$755,J498)&lt;&gt;1,"Check chosen parent link","")))))</x:f>
      </x:c>
    </x:row>
    <x:row r="499" ht="25" customHeight="1">
      <x:c r="A499" s="10"/>
      <x:c r="B499" s="10"/>
      <x:c r="C499" s="10"/>
      <x:c r="D499" s="11"/>
      <x:c r="E499" s="11"/>
      <x:c r="F499" s="11"/>
      <x:c r="G499" s="11"/>
      <x:c r="H499" s="10"/>
      <x:c r="I499" s="10"/>
      <x:c r="J499" s="10"/>
      <x:c r="K499" s="10"/>
      <x:c r="L499" s="10"/>
      <x:c r="M499" s="5" t="str">
        <x:f>IF(A499="","",IF(COUNTIFS($A$6:$A$505,A499)&lt;&gt;1,"[Duplicate ID]",IF(AND('Start'!$D$6&lt;&gt;"No",H499&lt;&gt;"Deceased"),"Private person",IF(TRIM(B499&amp;" "&amp;C499)="","[Name unknown]",TRIM(B499&amp;" "&amp;C499)))))</x:f>
      </x:c>
      <x:c r="N499" s="5" t="str">
        <x:f>IF(A499="","",IF(AND('Start'!$D$6&lt;&gt;"No",H499&lt;&gt;"Deceased"),"",IF(D499="","", "b. "&amp;D499)&amp;IF(F499="","","  d. "&amp;F499)))</x:f>
      </x:c>
      <x:c r="O499" s="5" t="str">
        <x:f>IF(A499="","",IF(COUNTIFS($A$6:$A$505,A499)&lt;&gt;1,"Duplicate person ID",IF(I499="","",IF(COUNTIFS('Families'!$A$6:$A$305,I499)&lt;&gt;1,"Check chosen family",IF(COUNTIFS('Parent links'!$A$6:$A$755,A499,'Parent links'!$B$6:$B$755,I499,'Parent links'!$C$6:$C$755,J499)&lt;&gt;1,"Check chosen parent link","")))))</x:f>
      </x:c>
    </x:row>
    <x:row r="500" ht="25" customHeight="1">
      <x:c r="A500" s="10"/>
      <x:c r="B500" s="10"/>
      <x:c r="C500" s="10"/>
      <x:c r="D500" s="11"/>
      <x:c r="E500" s="11"/>
      <x:c r="F500" s="11"/>
      <x:c r="G500" s="11"/>
      <x:c r="H500" s="10"/>
      <x:c r="I500" s="10"/>
      <x:c r="J500" s="10"/>
      <x:c r="K500" s="10"/>
      <x:c r="L500" s="10"/>
      <x:c r="M500" s="5" t="str">
        <x:f>IF(A500="","",IF(COUNTIFS($A$6:$A$505,A500)&lt;&gt;1,"[Duplicate ID]",IF(AND('Start'!$D$6&lt;&gt;"No",H500&lt;&gt;"Deceased"),"Private person",IF(TRIM(B500&amp;" "&amp;C500)="","[Name unknown]",TRIM(B500&amp;" "&amp;C500)))))</x:f>
      </x:c>
      <x:c r="N500" s="5" t="str">
        <x:f>IF(A500="","",IF(AND('Start'!$D$6&lt;&gt;"No",H500&lt;&gt;"Deceased"),"",IF(D500="","", "b. "&amp;D500)&amp;IF(F500="","","  d. "&amp;F500)))</x:f>
      </x:c>
      <x:c r="O500" s="5" t="str">
        <x:f>IF(A500="","",IF(COUNTIFS($A$6:$A$505,A500)&lt;&gt;1,"Duplicate person ID",IF(I500="","",IF(COUNTIFS('Families'!$A$6:$A$305,I500)&lt;&gt;1,"Check chosen family",IF(COUNTIFS('Parent links'!$A$6:$A$755,A500,'Parent links'!$B$6:$B$755,I500,'Parent links'!$C$6:$C$755,J500)&lt;&gt;1,"Check chosen parent link","")))))</x:f>
      </x:c>
    </x:row>
    <x:row r="501" ht="25" customHeight="1">
      <x:c r="A501" s="10"/>
      <x:c r="B501" s="10"/>
      <x:c r="C501" s="10"/>
      <x:c r="D501" s="11"/>
      <x:c r="E501" s="11"/>
      <x:c r="F501" s="11"/>
      <x:c r="G501" s="11"/>
      <x:c r="H501" s="10"/>
      <x:c r="I501" s="10"/>
      <x:c r="J501" s="10"/>
      <x:c r="K501" s="10"/>
      <x:c r="L501" s="10"/>
      <x:c r="M501" s="5" t="str">
        <x:f>IF(A501="","",IF(COUNTIFS($A$6:$A$505,A501)&lt;&gt;1,"[Duplicate ID]",IF(AND('Start'!$D$6&lt;&gt;"No",H501&lt;&gt;"Deceased"),"Private person",IF(TRIM(B501&amp;" "&amp;C501)="","[Name unknown]",TRIM(B501&amp;" "&amp;C501)))))</x:f>
      </x:c>
      <x:c r="N501" s="5" t="str">
        <x:f>IF(A501="","",IF(AND('Start'!$D$6&lt;&gt;"No",H501&lt;&gt;"Deceased"),"",IF(D501="","", "b. "&amp;D501)&amp;IF(F501="","","  d. "&amp;F501)))</x:f>
      </x:c>
      <x:c r="O501" s="5" t="str">
        <x:f>IF(A501="","",IF(COUNTIFS($A$6:$A$505,A501)&lt;&gt;1,"Duplicate person ID",IF(I501="","",IF(COUNTIFS('Families'!$A$6:$A$305,I501)&lt;&gt;1,"Check chosen family",IF(COUNTIFS('Parent links'!$A$6:$A$755,A501,'Parent links'!$B$6:$B$755,I501,'Parent links'!$C$6:$C$755,J501)&lt;&gt;1,"Check chosen parent link","")))))</x:f>
      </x:c>
    </x:row>
    <x:row r="502" ht="25" customHeight="1">
      <x:c r="A502" s="10"/>
      <x:c r="B502" s="10"/>
      <x:c r="C502" s="10"/>
      <x:c r="D502" s="11"/>
      <x:c r="E502" s="11"/>
      <x:c r="F502" s="11"/>
      <x:c r="G502" s="11"/>
      <x:c r="H502" s="10"/>
      <x:c r="I502" s="10"/>
      <x:c r="J502" s="10"/>
      <x:c r="K502" s="10"/>
      <x:c r="L502" s="10"/>
      <x:c r="M502" s="5" t="str">
        <x:f>IF(A502="","",IF(COUNTIFS($A$6:$A$505,A502)&lt;&gt;1,"[Duplicate ID]",IF(AND('Start'!$D$6&lt;&gt;"No",H502&lt;&gt;"Deceased"),"Private person",IF(TRIM(B502&amp;" "&amp;C502)="","[Name unknown]",TRIM(B502&amp;" "&amp;C502)))))</x:f>
      </x:c>
      <x:c r="N502" s="5" t="str">
        <x:f>IF(A502="","",IF(AND('Start'!$D$6&lt;&gt;"No",H502&lt;&gt;"Deceased"),"",IF(D502="","", "b. "&amp;D502)&amp;IF(F502="","","  d. "&amp;F502)))</x:f>
      </x:c>
      <x:c r="O502" s="5" t="str">
        <x:f>IF(A502="","",IF(COUNTIFS($A$6:$A$505,A502)&lt;&gt;1,"Duplicate person ID",IF(I502="","",IF(COUNTIFS('Families'!$A$6:$A$305,I502)&lt;&gt;1,"Check chosen family",IF(COUNTIFS('Parent links'!$A$6:$A$755,A502,'Parent links'!$B$6:$B$755,I502,'Parent links'!$C$6:$C$755,J502)&lt;&gt;1,"Check chosen parent link","")))))</x:f>
      </x:c>
    </x:row>
    <x:row r="503" ht="25" customHeight="1">
      <x:c r="A503" s="10"/>
      <x:c r="B503" s="10"/>
      <x:c r="C503" s="10"/>
      <x:c r="D503" s="11"/>
      <x:c r="E503" s="11"/>
      <x:c r="F503" s="11"/>
      <x:c r="G503" s="11"/>
      <x:c r="H503" s="10"/>
      <x:c r="I503" s="10"/>
      <x:c r="J503" s="10"/>
      <x:c r="K503" s="10"/>
      <x:c r="L503" s="10"/>
      <x:c r="M503" s="5" t="str">
        <x:f>IF(A503="","",IF(COUNTIFS($A$6:$A$505,A503)&lt;&gt;1,"[Duplicate ID]",IF(AND('Start'!$D$6&lt;&gt;"No",H503&lt;&gt;"Deceased"),"Private person",IF(TRIM(B503&amp;" "&amp;C503)="","[Name unknown]",TRIM(B503&amp;" "&amp;C503)))))</x:f>
      </x:c>
      <x:c r="N503" s="5" t="str">
        <x:f>IF(A503="","",IF(AND('Start'!$D$6&lt;&gt;"No",H503&lt;&gt;"Deceased"),"",IF(D503="","", "b. "&amp;D503)&amp;IF(F503="","","  d. "&amp;F503)))</x:f>
      </x:c>
      <x:c r="O503" s="5" t="str">
        <x:f>IF(A503="","",IF(COUNTIFS($A$6:$A$505,A503)&lt;&gt;1,"Duplicate person ID",IF(I503="","",IF(COUNTIFS('Families'!$A$6:$A$305,I503)&lt;&gt;1,"Check chosen family",IF(COUNTIFS('Parent links'!$A$6:$A$755,A503,'Parent links'!$B$6:$B$755,I503,'Parent links'!$C$6:$C$755,J503)&lt;&gt;1,"Check chosen parent link","")))))</x:f>
      </x:c>
    </x:row>
    <x:row r="504" ht="25" customHeight="1">
      <x:c r="A504" s="10"/>
      <x:c r="B504" s="10"/>
      <x:c r="C504" s="10"/>
      <x:c r="D504" s="11"/>
      <x:c r="E504" s="11"/>
      <x:c r="F504" s="11"/>
      <x:c r="G504" s="11"/>
      <x:c r="H504" s="10"/>
      <x:c r="I504" s="10"/>
      <x:c r="J504" s="10"/>
      <x:c r="K504" s="10"/>
      <x:c r="L504" s="10"/>
      <x:c r="M504" s="5" t="str">
        <x:f>IF(A504="","",IF(COUNTIFS($A$6:$A$505,A504)&lt;&gt;1,"[Duplicate ID]",IF(AND('Start'!$D$6&lt;&gt;"No",H504&lt;&gt;"Deceased"),"Private person",IF(TRIM(B504&amp;" "&amp;C504)="","[Name unknown]",TRIM(B504&amp;" "&amp;C504)))))</x:f>
      </x:c>
      <x:c r="N504" s="5" t="str">
        <x:f>IF(A504="","",IF(AND('Start'!$D$6&lt;&gt;"No",H504&lt;&gt;"Deceased"),"",IF(D504="","", "b. "&amp;D504)&amp;IF(F504="","","  d. "&amp;F504)))</x:f>
      </x:c>
      <x:c r="O504" s="5" t="str">
        <x:f>IF(A504="","",IF(COUNTIFS($A$6:$A$505,A504)&lt;&gt;1,"Duplicate person ID",IF(I504="","",IF(COUNTIFS('Families'!$A$6:$A$305,I504)&lt;&gt;1,"Check chosen family",IF(COUNTIFS('Parent links'!$A$6:$A$755,A504,'Parent links'!$B$6:$B$755,I504,'Parent links'!$C$6:$C$755,J504)&lt;&gt;1,"Check chosen parent link","")))))</x:f>
      </x:c>
    </x:row>
    <x:row r="505" ht="25" customHeight="1">
      <x:c r="A505" s="10"/>
      <x:c r="B505" s="10"/>
      <x:c r="C505" s="10"/>
      <x:c r="D505" s="11"/>
      <x:c r="E505" s="11"/>
      <x:c r="F505" s="11"/>
      <x:c r="G505" s="11"/>
      <x:c r="H505" s="10"/>
      <x:c r="I505" s="10"/>
      <x:c r="J505" s="10"/>
      <x:c r="K505" s="10"/>
      <x:c r="L505" s="10"/>
      <x:c r="M505" s="5" t="str">
        <x:f>IF(A505="","",IF(COUNTIFS($A$6:$A$505,A505)&lt;&gt;1,"[Duplicate ID]",IF(AND('Start'!$D$6&lt;&gt;"No",H505&lt;&gt;"Deceased"),"Private person",IF(TRIM(B505&amp;" "&amp;C505)="","[Name unknown]",TRIM(B505&amp;" "&amp;C505)))))</x:f>
      </x:c>
      <x:c r="N505" s="5" t="str">
        <x:f>IF(A505="","",IF(AND('Start'!$D$6&lt;&gt;"No",H505&lt;&gt;"Deceased"),"",IF(D505="","", "b. "&amp;D505)&amp;IF(F505="","","  d. "&amp;F505)))</x:f>
      </x:c>
      <x:c r="O505" s="5" t="str">
        <x:f>IF(A505="","",IF(COUNTIFS($A$6:$A$505,A505)&lt;&gt;1,"Duplicate person ID",IF(I505="","",IF(COUNTIFS('Families'!$A$6:$A$305,I505)&lt;&gt;1,"Check chosen family",IF(COUNTIFS('Parent links'!$A$6:$A$755,A505,'Parent links'!$B$6:$B$755,I505,'Parent links'!$C$6:$C$755,J505)&lt;&gt;1,"Check chosen parent link","")))))</x:f>
      </x:c>
    </x:row>
  </x:sheetData>
  <x:conditionalFormatting sqref="O6:O505">
    <x:cfRule type="expression" dxfId="0" priority="1">
      <x:formula>O6&lt;&gt;""</x:formula>
    </x:cfRule>
  </x:conditionalFormatting>
  <x:dataValidations count="2">
    <x:dataValidation type="list" sqref="H6:H505">
      <x:formula1>"Unknown,Living,Deceased"</x:formula1>
    </x:dataValidation>
    <x:dataValidation type="list" sqref="J6:J505">
      <x:formula1>"Birth,Adopted,Foster,Other,Unknown"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f4c9f2b6f643cf"/>
  </x:tableParts>
</x:worksheet>
</file>

<file path=xl/worksheets/sheet7.xml><?xml version="1.0" encoding="utf-8"?>
<x:worksheet xmlns:x="http://schemas.openxmlformats.org/spreadsheetml/2006/main">
  <x:sheetPr>
    <x:tabColor rgb="FF214D3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23" hidden="0" customWidth="1"/>
    <x:col min="5" max="5" width="28" hidden="0" customWidth="1"/>
    <x:col min="6" max="6" width="23" hidden="0" customWidth="1"/>
    <x:col min="7" max="7" width="35" hidden="0" customWidth="1"/>
    <x:col min="8" max="8" width="30" hidden="0" customWidth="1"/>
    <x:col min="9" max="9" width="28" hidden="0" customWidth="1"/>
    <x:col min="10" max="10" width="28" hidden="0" customWidth="1"/>
    <x:col min="11" max="11" width="3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Families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One row per union / parent group, including single or unknown parents. No sex inferred.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2" customHeight="1">
      <x:c r="A5" s="9" t="str">
        <x:v>Family ID</x:v>
      </x:c>
      <x:c r="B5" s="9" t="str">
        <x:v>Parent 1 ID</x:v>
      </x:c>
      <x:c r="C5" s="9" t="str">
        <x:v>Parent 2 ID</x:v>
      </x:c>
      <x:c r="D5" s="9" t="str">
        <x:v>Union date text</x:v>
      </x:c>
      <x:c r="E5" s="9" t="str">
        <x:v>Union place</x:v>
      </x:c>
      <x:c r="F5" s="9" t="str">
        <x:v>End date text</x:v>
      </x:c>
      <x:c r="G5" s="9" t="str">
        <x:v>Notes</x:v>
      </x:c>
      <x:c r="H5" s="9" t="str">
        <x:v>Source reference</x:v>
      </x:c>
      <x:c r="I5" s="9" t="str">
        <x:v>Parent 1 (auto)</x:v>
      </x:c>
      <x:c r="J5" s="9" t="str">
        <x:v>Parent 2 (auto)</x:v>
      </x:c>
      <x:c r="K5" s="9" t="str">
        <x:v>Review (auto)</x:v>
      </x:c>
    </x:row>
    <x:row r="6" ht="25" customHeight="1">
      <x:c r="A6" s="10"/>
      <x:c r="B6" s="10"/>
      <x:c r="C6" s="10"/>
      <x:c r="D6" s="11"/>
      <x:c r="E6" s="11"/>
      <x:c r="F6" s="11"/>
      <x:c r="G6" s="10"/>
      <x:c r="H6" s="10"/>
      <x:c r="I6" s="5" t="str">
        <x:f>IF(B6="","",IF(COUNTIFS('People'!$A$6:$A$505,B6)=1,INDEX('People'!$M$6:$M$505,MATCH(B6,'People'!$A$6:$A$505,0))&amp;"","[Check ID]"))</x:f>
      </x:c>
      <x:c r="J6" s="5" t="str">
        <x:f>IF(C6="","",IF(COUNTIFS('People'!$A$6:$A$505,C6)=1,INDEX('People'!$M$6:$M$505,MATCH(C6,'People'!$A$6:$A$505,0))&amp;"","[Check ID]"))</x:f>
      </x:c>
      <x:c r="K6" s="5" t="str">
        <x:f>IF(A6="","",IF(COUNTIFS($A$6:$A$305,A6)&lt;&gt;1,"Duplicate family ID",IF(OR(AND(B6&lt;&gt;"",COUNTIFS('People'!$A$6:$A$505,B6)&lt;&gt;1),AND(C6&lt;&gt;"",COUNTIFS('People'!$A$6:$A$505,C6)&lt;&gt;1)),"Check parent ID",IF(AND(B6&lt;&gt;"",B6=C6),"Same parent twice",""))))</x:f>
      </x:c>
    </x:row>
    <x:row r="7" ht="25" customHeight="1">
      <x:c r="A7" s="10"/>
      <x:c r="B7" s="10"/>
      <x:c r="C7" s="10"/>
      <x:c r="D7" s="11"/>
      <x:c r="E7" s="11"/>
      <x:c r="F7" s="11"/>
      <x:c r="G7" s="10"/>
      <x:c r="H7" s="10"/>
      <x:c r="I7" s="5" t="str">
        <x:f>IF(B7="","",IF(COUNTIFS('People'!$A$6:$A$505,B7)=1,INDEX('People'!$M$6:$M$505,MATCH(B7,'People'!$A$6:$A$505,0))&amp;"","[Check ID]"))</x:f>
      </x:c>
      <x:c r="J7" s="5" t="str">
        <x:f>IF(C7="","",IF(COUNTIFS('People'!$A$6:$A$505,C7)=1,INDEX('People'!$M$6:$M$505,MATCH(C7,'People'!$A$6:$A$505,0))&amp;"","[Check ID]"))</x:f>
      </x:c>
      <x:c r="K7" s="5" t="str">
        <x:f>IF(A7="","",IF(COUNTIFS($A$6:$A$305,A7)&lt;&gt;1,"Duplicate family ID",IF(OR(AND(B7&lt;&gt;"",COUNTIFS('People'!$A$6:$A$505,B7)&lt;&gt;1),AND(C7&lt;&gt;"",COUNTIFS('People'!$A$6:$A$505,C7)&lt;&gt;1)),"Check parent ID",IF(AND(B7&lt;&gt;"",B7=C7),"Same parent twice",""))))</x:f>
      </x:c>
    </x:row>
    <x:row r="8" ht="25" customHeight="1">
      <x:c r="A8" s="10"/>
      <x:c r="B8" s="10"/>
      <x:c r="C8" s="10"/>
      <x:c r="D8" s="11"/>
      <x:c r="E8" s="11"/>
      <x:c r="F8" s="11"/>
      <x:c r="G8" s="10"/>
      <x:c r="H8" s="10"/>
      <x:c r="I8" s="5" t="str">
        <x:f>IF(B8="","",IF(COUNTIFS('People'!$A$6:$A$505,B8)=1,INDEX('People'!$M$6:$M$505,MATCH(B8,'People'!$A$6:$A$505,0))&amp;"","[Check ID]"))</x:f>
      </x:c>
      <x:c r="J8" s="5" t="str">
        <x:f>IF(C8="","",IF(COUNTIFS('People'!$A$6:$A$505,C8)=1,INDEX('People'!$M$6:$M$505,MATCH(C8,'People'!$A$6:$A$505,0))&amp;"","[Check ID]"))</x:f>
      </x:c>
      <x:c r="K8" s="5" t="str">
        <x:f>IF(A8="","",IF(COUNTIFS($A$6:$A$305,A8)&lt;&gt;1,"Duplicate family ID",IF(OR(AND(B8&lt;&gt;"",COUNTIFS('People'!$A$6:$A$505,B8)&lt;&gt;1),AND(C8&lt;&gt;"",COUNTIFS('People'!$A$6:$A$505,C8)&lt;&gt;1)),"Check parent ID",IF(AND(B8&lt;&gt;"",B8=C8),"Same parent twice",""))))</x:f>
      </x:c>
    </x:row>
    <x:row r="9" ht="25" customHeight="1">
      <x:c r="A9" s="10"/>
      <x:c r="B9" s="10"/>
      <x:c r="C9" s="10"/>
      <x:c r="D9" s="11"/>
      <x:c r="E9" s="11"/>
      <x:c r="F9" s="11"/>
      <x:c r="G9" s="10"/>
      <x:c r="H9" s="10"/>
      <x:c r="I9" s="5" t="str">
        <x:f>IF(B9="","",IF(COUNTIFS('People'!$A$6:$A$505,B9)=1,INDEX('People'!$M$6:$M$505,MATCH(B9,'People'!$A$6:$A$505,0))&amp;"","[Check ID]"))</x:f>
      </x:c>
      <x:c r="J9" s="5" t="str">
        <x:f>IF(C9="","",IF(COUNTIFS('People'!$A$6:$A$505,C9)=1,INDEX('People'!$M$6:$M$505,MATCH(C9,'People'!$A$6:$A$505,0))&amp;"","[Check ID]"))</x:f>
      </x:c>
      <x:c r="K9" s="5" t="str">
        <x:f>IF(A9="","",IF(COUNTIFS($A$6:$A$305,A9)&lt;&gt;1,"Duplicate family ID",IF(OR(AND(B9&lt;&gt;"",COUNTIFS('People'!$A$6:$A$505,B9)&lt;&gt;1),AND(C9&lt;&gt;"",COUNTIFS('People'!$A$6:$A$505,C9)&lt;&gt;1)),"Check parent ID",IF(AND(B9&lt;&gt;"",B9=C9),"Same parent twice",""))))</x:f>
      </x:c>
    </x:row>
    <x:row r="10" ht="25" customHeight="1">
      <x:c r="A10" s="10"/>
      <x:c r="B10" s="10"/>
      <x:c r="C10" s="10"/>
      <x:c r="D10" s="11"/>
      <x:c r="E10" s="11"/>
      <x:c r="F10" s="11"/>
      <x:c r="G10" s="10"/>
      <x:c r="H10" s="10"/>
      <x:c r="I10" s="5" t="str">
        <x:f>IF(B10="","",IF(COUNTIFS('People'!$A$6:$A$505,B10)=1,INDEX('People'!$M$6:$M$505,MATCH(B10,'People'!$A$6:$A$505,0))&amp;"","[Check ID]"))</x:f>
      </x:c>
      <x:c r="J10" s="5" t="str">
        <x:f>IF(C10="","",IF(COUNTIFS('People'!$A$6:$A$505,C10)=1,INDEX('People'!$M$6:$M$505,MATCH(C10,'People'!$A$6:$A$505,0))&amp;"","[Check ID]"))</x:f>
      </x:c>
      <x:c r="K10" s="5" t="str">
        <x:f>IF(A10="","",IF(COUNTIFS($A$6:$A$305,A10)&lt;&gt;1,"Duplicate family ID",IF(OR(AND(B10&lt;&gt;"",COUNTIFS('People'!$A$6:$A$505,B10)&lt;&gt;1),AND(C10&lt;&gt;"",COUNTIFS('People'!$A$6:$A$505,C10)&lt;&gt;1)),"Check parent ID",IF(AND(B10&lt;&gt;"",B10=C10),"Same parent twice",""))))</x:f>
      </x:c>
    </x:row>
    <x:row r="11" ht="25" customHeight="1">
      <x:c r="A11" s="10"/>
      <x:c r="B11" s="10"/>
      <x:c r="C11" s="10"/>
      <x:c r="D11" s="11"/>
      <x:c r="E11" s="11"/>
      <x:c r="F11" s="11"/>
      <x:c r="G11" s="10"/>
      <x:c r="H11" s="10"/>
      <x:c r="I11" s="5" t="str">
        <x:f>IF(B11="","",IF(COUNTIFS('People'!$A$6:$A$505,B11)=1,INDEX('People'!$M$6:$M$505,MATCH(B11,'People'!$A$6:$A$505,0))&amp;"","[Check ID]"))</x:f>
      </x:c>
      <x:c r="J11" s="5" t="str">
        <x:f>IF(C11="","",IF(COUNTIFS('People'!$A$6:$A$505,C11)=1,INDEX('People'!$M$6:$M$505,MATCH(C11,'People'!$A$6:$A$505,0))&amp;"","[Check ID]"))</x:f>
      </x:c>
      <x:c r="K11" s="5" t="str">
        <x:f>IF(A11="","",IF(COUNTIFS($A$6:$A$305,A11)&lt;&gt;1,"Duplicate family ID",IF(OR(AND(B11&lt;&gt;"",COUNTIFS('People'!$A$6:$A$505,B11)&lt;&gt;1),AND(C11&lt;&gt;"",COUNTIFS('People'!$A$6:$A$505,C11)&lt;&gt;1)),"Check parent ID",IF(AND(B11&lt;&gt;"",B11=C11),"Same parent twice",""))))</x:f>
      </x:c>
    </x:row>
    <x:row r="12" ht="25" customHeight="1">
      <x:c r="A12" s="10"/>
      <x:c r="B12" s="10"/>
      <x:c r="C12" s="10"/>
      <x:c r="D12" s="11"/>
      <x:c r="E12" s="11"/>
      <x:c r="F12" s="11"/>
      <x:c r="G12" s="10"/>
      <x:c r="H12" s="10"/>
      <x:c r="I12" s="5" t="str">
        <x:f>IF(B12="","",IF(COUNTIFS('People'!$A$6:$A$505,B12)=1,INDEX('People'!$M$6:$M$505,MATCH(B12,'People'!$A$6:$A$505,0))&amp;"","[Check ID]"))</x:f>
      </x:c>
      <x:c r="J12" s="5" t="str">
        <x:f>IF(C12="","",IF(COUNTIFS('People'!$A$6:$A$505,C12)=1,INDEX('People'!$M$6:$M$505,MATCH(C12,'People'!$A$6:$A$505,0))&amp;"","[Check ID]"))</x:f>
      </x:c>
      <x:c r="K12" s="5" t="str">
        <x:f>IF(A12="","",IF(COUNTIFS($A$6:$A$305,A12)&lt;&gt;1,"Duplicate family ID",IF(OR(AND(B12&lt;&gt;"",COUNTIFS('People'!$A$6:$A$505,B12)&lt;&gt;1),AND(C12&lt;&gt;"",COUNTIFS('People'!$A$6:$A$505,C12)&lt;&gt;1)),"Check parent ID",IF(AND(B12&lt;&gt;"",B12=C12),"Same parent twice",""))))</x:f>
      </x:c>
    </x:row>
    <x:row r="13" ht="25" customHeight="1">
      <x:c r="A13" s="10"/>
      <x:c r="B13" s="10"/>
      <x:c r="C13" s="10"/>
      <x:c r="D13" s="11"/>
      <x:c r="E13" s="11"/>
      <x:c r="F13" s="11"/>
      <x:c r="G13" s="10"/>
      <x:c r="H13" s="10"/>
      <x:c r="I13" s="5" t="str">
        <x:f>IF(B13="","",IF(COUNTIFS('People'!$A$6:$A$505,B13)=1,INDEX('People'!$M$6:$M$505,MATCH(B13,'People'!$A$6:$A$505,0))&amp;"","[Check ID]"))</x:f>
      </x:c>
      <x:c r="J13" s="5" t="str">
        <x:f>IF(C13="","",IF(COUNTIFS('People'!$A$6:$A$505,C13)=1,INDEX('People'!$M$6:$M$505,MATCH(C13,'People'!$A$6:$A$505,0))&amp;"","[Check ID]"))</x:f>
      </x:c>
      <x:c r="K13" s="5" t="str">
        <x:f>IF(A13="","",IF(COUNTIFS($A$6:$A$305,A13)&lt;&gt;1,"Duplicate family ID",IF(OR(AND(B13&lt;&gt;"",COUNTIFS('People'!$A$6:$A$505,B13)&lt;&gt;1),AND(C13&lt;&gt;"",COUNTIFS('People'!$A$6:$A$505,C13)&lt;&gt;1)),"Check parent ID",IF(AND(B13&lt;&gt;"",B13=C13),"Same parent twice",""))))</x:f>
      </x:c>
    </x:row>
    <x:row r="14" ht="25" customHeight="1">
      <x:c r="A14" s="10"/>
      <x:c r="B14" s="10"/>
      <x:c r="C14" s="10"/>
      <x:c r="D14" s="11"/>
      <x:c r="E14" s="11"/>
      <x:c r="F14" s="11"/>
      <x:c r="G14" s="10"/>
      <x:c r="H14" s="10"/>
      <x:c r="I14" s="5" t="str">
        <x:f>IF(B14="","",IF(COUNTIFS('People'!$A$6:$A$505,B14)=1,INDEX('People'!$M$6:$M$505,MATCH(B14,'People'!$A$6:$A$505,0))&amp;"","[Check ID]"))</x:f>
      </x:c>
      <x:c r="J14" s="5" t="str">
        <x:f>IF(C14="","",IF(COUNTIFS('People'!$A$6:$A$505,C14)=1,INDEX('People'!$M$6:$M$505,MATCH(C14,'People'!$A$6:$A$505,0))&amp;"","[Check ID]"))</x:f>
      </x:c>
      <x:c r="K14" s="5" t="str">
        <x:f>IF(A14="","",IF(COUNTIFS($A$6:$A$305,A14)&lt;&gt;1,"Duplicate family ID",IF(OR(AND(B14&lt;&gt;"",COUNTIFS('People'!$A$6:$A$505,B14)&lt;&gt;1),AND(C14&lt;&gt;"",COUNTIFS('People'!$A$6:$A$505,C14)&lt;&gt;1)),"Check parent ID",IF(AND(B14&lt;&gt;"",B14=C14),"Same parent twice",""))))</x:f>
      </x:c>
    </x:row>
    <x:row r="15" ht="25" customHeight="1">
      <x:c r="A15" s="10"/>
      <x:c r="B15" s="10"/>
      <x:c r="C15" s="10"/>
      <x:c r="D15" s="11"/>
      <x:c r="E15" s="11"/>
      <x:c r="F15" s="11"/>
      <x:c r="G15" s="10"/>
      <x:c r="H15" s="10"/>
      <x:c r="I15" s="5" t="str">
        <x:f>IF(B15="","",IF(COUNTIFS('People'!$A$6:$A$505,B15)=1,INDEX('People'!$M$6:$M$505,MATCH(B15,'People'!$A$6:$A$505,0))&amp;"","[Check ID]"))</x:f>
      </x:c>
      <x:c r="J15" s="5" t="str">
        <x:f>IF(C15="","",IF(COUNTIFS('People'!$A$6:$A$505,C15)=1,INDEX('People'!$M$6:$M$505,MATCH(C15,'People'!$A$6:$A$505,0))&amp;"","[Check ID]"))</x:f>
      </x:c>
      <x:c r="K15" s="5" t="str">
        <x:f>IF(A15="","",IF(COUNTIFS($A$6:$A$305,A15)&lt;&gt;1,"Duplicate family ID",IF(OR(AND(B15&lt;&gt;"",COUNTIFS('People'!$A$6:$A$505,B15)&lt;&gt;1),AND(C15&lt;&gt;"",COUNTIFS('People'!$A$6:$A$505,C15)&lt;&gt;1)),"Check parent ID",IF(AND(B15&lt;&gt;"",B15=C15),"Same parent twice",""))))</x:f>
      </x:c>
    </x:row>
    <x:row r="16" ht="25" customHeight="1">
      <x:c r="A16" s="10"/>
      <x:c r="B16" s="10"/>
      <x:c r="C16" s="10"/>
      <x:c r="D16" s="11"/>
      <x:c r="E16" s="11"/>
      <x:c r="F16" s="11"/>
      <x:c r="G16" s="10"/>
      <x:c r="H16" s="10"/>
      <x:c r="I16" s="5" t="str">
        <x:f>IF(B16="","",IF(COUNTIFS('People'!$A$6:$A$505,B16)=1,INDEX('People'!$M$6:$M$505,MATCH(B16,'People'!$A$6:$A$505,0))&amp;"","[Check ID]"))</x:f>
      </x:c>
      <x:c r="J16" s="5" t="str">
        <x:f>IF(C16="","",IF(COUNTIFS('People'!$A$6:$A$505,C16)=1,INDEX('People'!$M$6:$M$505,MATCH(C16,'People'!$A$6:$A$505,0))&amp;"","[Check ID]"))</x:f>
      </x:c>
      <x:c r="K16" s="5" t="str">
        <x:f>IF(A16="","",IF(COUNTIFS($A$6:$A$305,A16)&lt;&gt;1,"Duplicate family ID",IF(OR(AND(B16&lt;&gt;"",COUNTIFS('People'!$A$6:$A$505,B16)&lt;&gt;1),AND(C16&lt;&gt;"",COUNTIFS('People'!$A$6:$A$505,C16)&lt;&gt;1)),"Check parent ID",IF(AND(B16&lt;&gt;"",B16=C16),"Same parent twice",""))))</x:f>
      </x:c>
    </x:row>
    <x:row r="17" ht="25" customHeight="1">
      <x:c r="A17" s="10"/>
      <x:c r="B17" s="10"/>
      <x:c r="C17" s="10"/>
      <x:c r="D17" s="11"/>
      <x:c r="E17" s="11"/>
      <x:c r="F17" s="11"/>
      <x:c r="G17" s="10"/>
      <x:c r="H17" s="10"/>
      <x:c r="I17" s="5" t="str">
        <x:f>IF(B17="","",IF(COUNTIFS('People'!$A$6:$A$505,B17)=1,INDEX('People'!$M$6:$M$505,MATCH(B17,'People'!$A$6:$A$505,0))&amp;"","[Check ID]"))</x:f>
      </x:c>
      <x:c r="J17" s="5" t="str">
        <x:f>IF(C17="","",IF(COUNTIFS('People'!$A$6:$A$505,C17)=1,INDEX('People'!$M$6:$M$505,MATCH(C17,'People'!$A$6:$A$505,0))&amp;"","[Check ID]"))</x:f>
      </x:c>
      <x:c r="K17" s="5" t="str">
        <x:f>IF(A17="","",IF(COUNTIFS($A$6:$A$305,A17)&lt;&gt;1,"Duplicate family ID",IF(OR(AND(B17&lt;&gt;"",COUNTIFS('People'!$A$6:$A$505,B17)&lt;&gt;1),AND(C17&lt;&gt;"",COUNTIFS('People'!$A$6:$A$505,C17)&lt;&gt;1)),"Check parent ID",IF(AND(B17&lt;&gt;"",B17=C17),"Same parent twice",""))))</x:f>
      </x:c>
    </x:row>
    <x:row r="18" ht="25" customHeight="1">
      <x:c r="A18" s="10"/>
      <x:c r="B18" s="10"/>
      <x:c r="C18" s="10"/>
      <x:c r="D18" s="11"/>
      <x:c r="E18" s="11"/>
      <x:c r="F18" s="11"/>
      <x:c r="G18" s="10"/>
      <x:c r="H18" s="10"/>
      <x:c r="I18" s="5" t="str">
        <x:f>IF(B18="","",IF(COUNTIFS('People'!$A$6:$A$505,B18)=1,INDEX('People'!$M$6:$M$505,MATCH(B18,'People'!$A$6:$A$505,0))&amp;"","[Check ID]"))</x:f>
      </x:c>
      <x:c r="J18" s="5" t="str">
        <x:f>IF(C18="","",IF(COUNTIFS('People'!$A$6:$A$505,C18)=1,INDEX('People'!$M$6:$M$505,MATCH(C18,'People'!$A$6:$A$505,0))&amp;"","[Check ID]"))</x:f>
      </x:c>
      <x:c r="K18" s="5" t="str">
        <x:f>IF(A18="","",IF(COUNTIFS($A$6:$A$305,A18)&lt;&gt;1,"Duplicate family ID",IF(OR(AND(B18&lt;&gt;"",COUNTIFS('People'!$A$6:$A$505,B18)&lt;&gt;1),AND(C18&lt;&gt;"",COUNTIFS('People'!$A$6:$A$505,C18)&lt;&gt;1)),"Check parent ID",IF(AND(B18&lt;&gt;"",B18=C18),"Same parent twice",""))))</x:f>
      </x:c>
    </x:row>
    <x:row r="19" ht="25" customHeight="1">
      <x:c r="A19" s="10"/>
      <x:c r="B19" s="10"/>
      <x:c r="C19" s="10"/>
      <x:c r="D19" s="11"/>
      <x:c r="E19" s="11"/>
      <x:c r="F19" s="11"/>
      <x:c r="G19" s="10"/>
      <x:c r="H19" s="10"/>
      <x:c r="I19" s="5" t="str">
        <x:f>IF(B19="","",IF(COUNTIFS('People'!$A$6:$A$505,B19)=1,INDEX('People'!$M$6:$M$505,MATCH(B19,'People'!$A$6:$A$505,0))&amp;"","[Check ID]"))</x:f>
      </x:c>
      <x:c r="J19" s="5" t="str">
        <x:f>IF(C19="","",IF(COUNTIFS('People'!$A$6:$A$505,C19)=1,INDEX('People'!$M$6:$M$505,MATCH(C19,'People'!$A$6:$A$505,0))&amp;"","[Check ID]"))</x:f>
      </x:c>
      <x:c r="K19" s="5" t="str">
        <x:f>IF(A19="","",IF(COUNTIFS($A$6:$A$305,A19)&lt;&gt;1,"Duplicate family ID",IF(OR(AND(B19&lt;&gt;"",COUNTIFS('People'!$A$6:$A$505,B19)&lt;&gt;1),AND(C19&lt;&gt;"",COUNTIFS('People'!$A$6:$A$505,C19)&lt;&gt;1)),"Check parent ID",IF(AND(B19&lt;&gt;"",B19=C19),"Same parent twice",""))))</x:f>
      </x:c>
    </x:row>
    <x:row r="20" ht="25" customHeight="1">
      <x:c r="A20" s="10"/>
      <x:c r="B20" s="10"/>
      <x:c r="C20" s="10"/>
      <x:c r="D20" s="11"/>
      <x:c r="E20" s="11"/>
      <x:c r="F20" s="11"/>
      <x:c r="G20" s="10"/>
      <x:c r="H20" s="10"/>
      <x:c r="I20" s="5" t="str">
        <x:f>IF(B20="","",IF(COUNTIFS('People'!$A$6:$A$505,B20)=1,INDEX('People'!$M$6:$M$505,MATCH(B20,'People'!$A$6:$A$505,0))&amp;"","[Check ID]"))</x:f>
      </x:c>
      <x:c r="J20" s="5" t="str">
        <x:f>IF(C20="","",IF(COUNTIFS('People'!$A$6:$A$505,C20)=1,INDEX('People'!$M$6:$M$505,MATCH(C20,'People'!$A$6:$A$505,0))&amp;"","[Check ID]"))</x:f>
      </x:c>
      <x:c r="K20" s="5" t="str">
        <x:f>IF(A20="","",IF(COUNTIFS($A$6:$A$305,A20)&lt;&gt;1,"Duplicate family ID",IF(OR(AND(B20&lt;&gt;"",COUNTIFS('People'!$A$6:$A$505,B20)&lt;&gt;1),AND(C20&lt;&gt;"",COUNTIFS('People'!$A$6:$A$505,C20)&lt;&gt;1)),"Check parent ID",IF(AND(B20&lt;&gt;"",B20=C20),"Same parent twice",""))))</x:f>
      </x:c>
    </x:row>
    <x:row r="21" ht="25" customHeight="1">
      <x:c r="A21" s="10"/>
      <x:c r="B21" s="10"/>
      <x:c r="C21" s="10"/>
      <x:c r="D21" s="11"/>
      <x:c r="E21" s="11"/>
      <x:c r="F21" s="11"/>
      <x:c r="G21" s="10"/>
      <x:c r="H21" s="10"/>
      <x:c r="I21" s="5" t="str">
        <x:f>IF(B21="","",IF(COUNTIFS('People'!$A$6:$A$505,B21)=1,INDEX('People'!$M$6:$M$505,MATCH(B21,'People'!$A$6:$A$505,0))&amp;"","[Check ID]"))</x:f>
      </x:c>
      <x:c r="J21" s="5" t="str">
        <x:f>IF(C21="","",IF(COUNTIFS('People'!$A$6:$A$505,C21)=1,INDEX('People'!$M$6:$M$505,MATCH(C21,'People'!$A$6:$A$505,0))&amp;"","[Check ID]"))</x:f>
      </x:c>
      <x:c r="K21" s="5" t="str">
        <x:f>IF(A21="","",IF(COUNTIFS($A$6:$A$305,A21)&lt;&gt;1,"Duplicate family ID",IF(OR(AND(B21&lt;&gt;"",COUNTIFS('People'!$A$6:$A$505,B21)&lt;&gt;1),AND(C21&lt;&gt;"",COUNTIFS('People'!$A$6:$A$505,C21)&lt;&gt;1)),"Check parent ID",IF(AND(B21&lt;&gt;"",B21=C21),"Same parent twice",""))))</x:f>
      </x:c>
    </x:row>
    <x:row r="22" ht="25" customHeight="1">
      <x:c r="A22" s="10"/>
      <x:c r="B22" s="10"/>
      <x:c r="C22" s="10"/>
      <x:c r="D22" s="11"/>
      <x:c r="E22" s="11"/>
      <x:c r="F22" s="11"/>
      <x:c r="G22" s="10"/>
      <x:c r="H22" s="10"/>
      <x:c r="I22" s="5" t="str">
        <x:f>IF(B22="","",IF(COUNTIFS('People'!$A$6:$A$505,B22)=1,INDEX('People'!$M$6:$M$505,MATCH(B22,'People'!$A$6:$A$505,0))&amp;"","[Check ID]"))</x:f>
      </x:c>
      <x:c r="J22" s="5" t="str">
        <x:f>IF(C22="","",IF(COUNTIFS('People'!$A$6:$A$505,C22)=1,INDEX('People'!$M$6:$M$505,MATCH(C22,'People'!$A$6:$A$505,0))&amp;"","[Check ID]"))</x:f>
      </x:c>
      <x:c r="K22" s="5" t="str">
        <x:f>IF(A22="","",IF(COUNTIFS($A$6:$A$305,A22)&lt;&gt;1,"Duplicate family ID",IF(OR(AND(B22&lt;&gt;"",COUNTIFS('People'!$A$6:$A$505,B22)&lt;&gt;1),AND(C22&lt;&gt;"",COUNTIFS('People'!$A$6:$A$505,C22)&lt;&gt;1)),"Check parent ID",IF(AND(B22&lt;&gt;"",B22=C22),"Same parent twice",""))))</x:f>
      </x:c>
    </x:row>
    <x:row r="23" ht="25" customHeight="1">
      <x:c r="A23" s="10"/>
      <x:c r="B23" s="10"/>
      <x:c r="C23" s="10"/>
      <x:c r="D23" s="11"/>
      <x:c r="E23" s="11"/>
      <x:c r="F23" s="11"/>
      <x:c r="G23" s="10"/>
      <x:c r="H23" s="10"/>
      <x:c r="I23" s="5" t="str">
        <x:f>IF(B23="","",IF(COUNTIFS('People'!$A$6:$A$505,B23)=1,INDEX('People'!$M$6:$M$505,MATCH(B23,'People'!$A$6:$A$505,0))&amp;"","[Check ID]"))</x:f>
      </x:c>
      <x:c r="J23" s="5" t="str">
        <x:f>IF(C23="","",IF(COUNTIFS('People'!$A$6:$A$505,C23)=1,INDEX('People'!$M$6:$M$505,MATCH(C23,'People'!$A$6:$A$505,0))&amp;"","[Check ID]"))</x:f>
      </x:c>
      <x:c r="K23" s="5" t="str">
        <x:f>IF(A23="","",IF(COUNTIFS($A$6:$A$305,A23)&lt;&gt;1,"Duplicate family ID",IF(OR(AND(B23&lt;&gt;"",COUNTIFS('People'!$A$6:$A$505,B23)&lt;&gt;1),AND(C23&lt;&gt;"",COUNTIFS('People'!$A$6:$A$505,C23)&lt;&gt;1)),"Check parent ID",IF(AND(B23&lt;&gt;"",B23=C23),"Same parent twice",""))))</x:f>
      </x:c>
    </x:row>
    <x:row r="24" ht="25" customHeight="1">
      <x:c r="A24" s="10"/>
      <x:c r="B24" s="10"/>
      <x:c r="C24" s="10"/>
      <x:c r="D24" s="11"/>
      <x:c r="E24" s="11"/>
      <x:c r="F24" s="11"/>
      <x:c r="G24" s="10"/>
      <x:c r="H24" s="10"/>
      <x:c r="I24" s="5" t="str">
        <x:f>IF(B24="","",IF(COUNTIFS('People'!$A$6:$A$505,B24)=1,INDEX('People'!$M$6:$M$505,MATCH(B24,'People'!$A$6:$A$505,0))&amp;"","[Check ID]"))</x:f>
      </x:c>
      <x:c r="J24" s="5" t="str">
        <x:f>IF(C24="","",IF(COUNTIFS('People'!$A$6:$A$505,C24)=1,INDEX('People'!$M$6:$M$505,MATCH(C24,'People'!$A$6:$A$505,0))&amp;"","[Check ID]"))</x:f>
      </x:c>
      <x:c r="K24" s="5" t="str">
        <x:f>IF(A24="","",IF(COUNTIFS($A$6:$A$305,A24)&lt;&gt;1,"Duplicate family ID",IF(OR(AND(B24&lt;&gt;"",COUNTIFS('People'!$A$6:$A$505,B24)&lt;&gt;1),AND(C24&lt;&gt;"",COUNTIFS('People'!$A$6:$A$505,C24)&lt;&gt;1)),"Check parent ID",IF(AND(B24&lt;&gt;"",B24=C24),"Same parent twice",""))))</x:f>
      </x:c>
    </x:row>
    <x:row r="25" ht="25" customHeight="1">
      <x:c r="A25" s="10"/>
      <x:c r="B25" s="10"/>
      <x:c r="C25" s="10"/>
      <x:c r="D25" s="11"/>
      <x:c r="E25" s="11"/>
      <x:c r="F25" s="11"/>
      <x:c r="G25" s="10"/>
      <x:c r="H25" s="10"/>
      <x:c r="I25" s="5" t="str">
        <x:f>IF(B25="","",IF(COUNTIFS('People'!$A$6:$A$505,B25)=1,INDEX('People'!$M$6:$M$505,MATCH(B25,'People'!$A$6:$A$505,0))&amp;"","[Check ID]"))</x:f>
      </x:c>
      <x:c r="J25" s="5" t="str">
        <x:f>IF(C25="","",IF(COUNTIFS('People'!$A$6:$A$505,C25)=1,INDEX('People'!$M$6:$M$505,MATCH(C25,'People'!$A$6:$A$505,0))&amp;"","[Check ID]"))</x:f>
      </x:c>
      <x:c r="K25" s="5" t="str">
        <x:f>IF(A25="","",IF(COUNTIFS($A$6:$A$305,A25)&lt;&gt;1,"Duplicate family ID",IF(OR(AND(B25&lt;&gt;"",COUNTIFS('People'!$A$6:$A$505,B25)&lt;&gt;1),AND(C25&lt;&gt;"",COUNTIFS('People'!$A$6:$A$505,C25)&lt;&gt;1)),"Check parent ID",IF(AND(B25&lt;&gt;"",B25=C25),"Same parent twice",""))))</x:f>
      </x:c>
    </x:row>
    <x:row r="26" ht="25" customHeight="1">
      <x:c r="A26" s="10"/>
      <x:c r="B26" s="10"/>
      <x:c r="C26" s="10"/>
      <x:c r="D26" s="11"/>
      <x:c r="E26" s="11"/>
      <x:c r="F26" s="11"/>
      <x:c r="G26" s="10"/>
      <x:c r="H26" s="10"/>
      <x:c r="I26" s="5" t="str">
        <x:f>IF(B26="","",IF(COUNTIFS('People'!$A$6:$A$505,B26)=1,INDEX('People'!$M$6:$M$505,MATCH(B26,'People'!$A$6:$A$505,0))&amp;"","[Check ID]"))</x:f>
      </x:c>
      <x:c r="J26" s="5" t="str">
        <x:f>IF(C26="","",IF(COUNTIFS('People'!$A$6:$A$505,C26)=1,INDEX('People'!$M$6:$M$505,MATCH(C26,'People'!$A$6:$A$505,0))&amp;"","[Check ID]"))</x:f>
      </x:c>
      <x:c r="K26" s="5" t="str">
        <x:f>IF(A26="","",IF(COUNTIFS($A$6:$A$305,A26)&lt;&gt;1,"Duplicate family ID",IF(OR(AND(B26&lt;&gt;"",COUNTIFS('People'!$A$6:$A$505,B26)&lt;&gt;1),AND(C26&lt;&gt;"",COUNTIFS('People'!$A$6:$A$505,C26)&lt;&gt;1)),"Check parent ID",IF(AND(B26&lt;&gt;"",B26=C26),"Same parent twice",""))))</x:f>
      </x:c>
    </x:row>
    <x:row r="27" ht="25" customHeight="1">
      <x:c r="A27" s="10"/>
      <x:c r="B27" s="10"/>
      <x:c r="C27" s="10"/>
      <x:c r="D27" s="11"/>
      <x:c r="E27" s="11"/>
      <x:c r="F27" s="11"/>
      <x:c r="G27" s="10"/>
      <x:c r="H27" s="10"/>
      <x:c r="I27" s="5" t="str">
        <x:f>IF(B27="","",IF(COUNTIFS('People'!$A$6:$A$505,B27)=1,INDEX('People'!$M$6:$M$505,MATCH(B27,'People'!$A$6:$A$505,0))&amp;"","[Check ID]"))</x:f>
      </x:c>
      <x:c r="J27" s="5" t="str">
        <x:f>IF(C27="","",IF(COUNTIFS('People'!$A$6:$A$505,C27)=1,INDEX('People'!$M$6:$M$505,MATCH(C27,'People'!$A$6:$A$505,0))&amp;"","[Check ID]"))</x:f>
      </x:c>
      <x:c r="K27" s="5" t="str">
        <x:f>IF(A27="","",IF(COUNTIFS($A$6:$A$305,A27)&lt;&gt;1,"Duplicate family ID",IF(OR(AND(B27&lt;&gt;"",COUNTIFS('People'!$A$6:$A$505,B27)&lt;&gt;1),AND(C27&lt;&gt;"",COUNTIFS('People'!$A$6:$A$505,C27)&lt;&gt;1)),"Check parent ID",IF(AND(B27&lt;&gt;"",B27=C27),"Same parent twice",""))))</x:f>
      </x:c>
    </x:row>
    <x:row r="28" ht="25" customHeight="1">
      <x:c r="A28" s="10"/>
      <x:c r="B28" s="10"/>
      <x:c r="C28" s="10"/>
      <x:c r="D28" s="11"/>
      <x:c r="E28" s="11"/>
      <x:c r="F28" s="11"/>
      <x:c r="G28" s="10"/>
      <x:c r="H28" s="10"/>
      <x:c r="I28" s="5" t="str">
        <x:f>IF(B28="","",IF(COUNTIFS('People'!$A$6:$A$505,B28)=1,INDEX('People'!$M$6:$M$505,MATCH(B28,'People'!$A$6:$A$505,0))&amp;"","[Check ID]"))</x:f>
      </x:c>
      <x:c r="J28" s="5" t="str">
        <x:f>IF(C28="","",IF(COUNTIFS('People'!$A$6:$A$505,C28)=1,INDEX('People'!$M$6:$M$505,MATCH(C28,'People'!$A$6:$A$505,0))&amp;"","[Check ID]"))</x:f>
      </x:c>
      <x:c r="K28" s="5" t="str">
        <x:f>IF(A28="","",IF(COUNTIFS($A$6:$A$305,A28)&lt;&gt;1,"Duplicate family ID",IF(OR(AND(B28&lt;&gt;"",COUNTIFS('People'!$A$6:$A$505,B28)&lt;&gt;1),AND(C28&lt;&gt;"",COUNTIFS('People'!$A$6:$A$505,C28)&lt;&gt;1)),"Check parent ID",IF(AND(B28&lt;&gt;"",B28=C28),"Same parent twice",""))))</x:f>
      </x:c>
    </x:row>
    <x:row r="29" ht="25" customHeight="1">
      <x:c r="A29" s="10"/>
      <x:c r="B29" s="10"/>
      <x:c r="C29" s="10"/>
      <x:c r="D29" s="11"/>
      <x:c r="E29" s="11"/>
      <x:c r="F29" s="11"/>
      <x:c r="G29" s="10"/>
      <x:c r="H29" s="10"/>
      <x:c r="I29" s="5" t="str">
        <x:f>IF(B29="","",IF(COUNTIFS('People'!$A$6:$A$505,B29)=1,INDEX('People'!$M$6:$M$505,MATCH(B29,'People'!$A$6:$A$505,0))&amp;"","[Check ID]"))</x:f>
      </x:c>
      <x:c r="J29" s="5" t="str">
        <x:f>IF(C29="","",IF(COUNTIFS('People'!$A$6:$A$505,C29)=1,INDEX('People'!$M$6:$M$505,MATCH(C29,'People'!$A$6:$A$505,0))&amp;"","[Check ID]"))</x:f>
      </x:c>
      <x:c r="K29" s="5" t="str">
        <x:f>IF(A29="","",IF(COUNTIFS($A$6:$A$305,A29)&lt;&gt;1,"Duplicate family ID",IF(OR(AND(B29&lt;&gt;"",COUNTIFS('People'!$A$6:$A$505,B29)&lt;&gt;1),AND(C29&lt;&gt;"",COUNTIFS('People'!$A$6:$A$505,C29)&lt;&gt;1)),"Check parent ID",IF(AND(B29&lt;&gt;"",B29=C29),"Same parent twice",""))))</x:f>
      </x:c>
    </x:row>
    <x:row r="30" ht="25" customHeight="1">
      <x:c r="A30" s="10"/>
      <x:c r="B30" s="10"/>
      <x:c r="C30" s="10"/>
      <x:c r="D30" s="11"/>
      <x:c r="E30" s="11"/>
      <x:c r="F30" s="11"/>
      <x:c r="G30" s="10"/>
      <x:c r="H30" s="10"/>
      <x:c r="I30" s="5" t="str">
        <x:f>IF(B30="","",IF(COUNTIFS('People'!$A$6:$A$505,B30)=1,INDEX('People'!$M$6:$M$505,MATCH(B30,'People'!$A$6:$A$505,0))&amp;"","[Check ID]"))</x:f>
      </x:c>
      <x:c r="J30" s="5" t="str">
        <x:f>IF(C30="","",IF(COUNTIFS('People'!$A$6:$A$505,C30)=1,INDEX('People'!$M$6:$M$505,MATCH(C30,'People'!$A$6:$A$505,0))&amp;"","[Check ID]"))</x:f>
      </x:c>
      <x:c r="K30" s="5" t="str">
        <x:f>IF(A30="","",IF(COUNTIFS($A$6:$A$305,A30)&lt;&gt;1,"Duplicate family ID",IF(OR(AND(B30&lt;&gt;"",COUNTIFS('People'!$A$6:$A$505,B30)&lt;&gt;1),AND(C30&lt;&gt;"",COUNTIFS('People'!$A$6:$A$505,C30)&lt;&gt;1)),"Check parent ID",IF(AND(B30&lt;&gt;"",B30=C30),"Same parent twice",""))))</x:f>
      </x:c>
    </x:row>
    <x:row r="31" ht="25" customHeight="1">
      <x:c r="A31" s="10"/>
      <x:c r="B31" s="10"/>
      <x:c r="C31" s="10"/>
      <x:c r="D31" s="11"/>
      <x:c r="E31" s="11"/>
      <x:c r="F31" s="11"/>
      <x:c r="G31" s="10"/>
      <x:c r="H31" s="10"/>
      <x:c r="I31" s="5" t="str">
        <x:f>IF(B31="","",IF(COUNTIFS('People'!$A$6:$A$505,B31)=1,INDEX('People'!$M$6:$M$505,MATCH(B31,'People'!$A$6:$A$505,0))&amp;"","[Check ID]"))</x:f>
      </x:c>
      <x:c r="J31" s="5" t="str">
        <x:f>IF(C31="","",IF(COUNTIFS('People'!$A$6:$A$505,C31)=1,INDEX('People'!$M$6:$M$505,MATCH(C31,'People'!$A$6:$A$505,0))&amp;"","[Check ID]"))</x:f>
      </x:c>
      <x:c r="K31" s="5" t="str">
        <x:f>IF(A31="","",IF(COUNTIFS($A$6:$A$305,A31)&lt;&gt;1,"Duplicate family ID",IF(OR(AND(B31&lt;&gt;"",COUNTIFS('People'!$A$6:$A$505,B31)&lt;&gt;1),AND(C31&lt;&gt;"",COUNTIFS('People'!$A$6:$A$505,C31)&lt;&gt;1)),"Check parent ID",IF(AND(B31&lt;&gt;"",B31=C31),"Same parent twice",""))))</x:f>
      </x:c>
    </x:row>
    <x:row r="32" ht="25" customHeight="1">
      <x:c r="A32" s="10"/>
      <x:c r="B32" s="10"/>
      <x:c r="C32" s="10"/>
      <x:c r="D32" s="11"/>
      <x:c r="E32" s="11"/>
      <x:c r="F32" s="11"/>
      <x:c r="G32" s="10"/>
      <x:c r="H32" s="10"/>
      <x:c r="I32" s="5" t="str">
        <x:f>IF(B32="","",IF(COUNTIFS('People'!$A$6:$A$505,B32)=1,INDEX('People'!$M$6:$M$505,MATCH(B32,'People'!$A$6:$A$505,0))&amp;"","[Check ID]"))</x:f>
      </x:c>
      <x:c r="J32" s="5" t="str">
        <x:f>IF(C32="","",IF(COUNTIFS('People'!$A$6:$A$505,C32)=1,INDEX('People'!$M$6:$M$505,MATCH(C32,'People'!$A$6:$A$505,0))&amp;"","[Check ID]"))</x:f>
      </x:c>
      <x:c r="K32" s="5" t="str">
        <x:f>IF(A32="","",IF(COUNTIFS($A$6:$A$305,A32)&lt;&gt;1,"Duplicate family ID",IF(OR(AND(B32&lt;&gt;"",COUNTIFS('People'!$A$6:$A$505,B32)&lt;&gt;1),AND(C32&lt;&gt;"",COUNTIFS('People'!$A$6:$A$505,C32)&lt;&gt;1)),"Check parent ID",IF(AND(B32&lt;&gt;"",B32=C32),"Same parent twice",""))))</x:f>
      </x:c>
    </x:row>
    <x:row r="33" ht="25" customHeight="1">
      <x:c r="A33" s="10"/>
      <x:c r="B33" s="10"/>
      <x:c r="C33" s="10"/>
      <x:c r="D33" s="11"/>
      <x:c r="E33" s="11"/>
      <x:c r="F33" s="11"/>
      <x:c r="G33" s="10"/>
      <x:c r="H33" s="10"/>
      <x:c r="I33" s="5" t="str">
        <x:f>IF(B33="","",IF(COUNTIFS('People'!$A$6:$A$505,B33)=1,INDEX('People'!$M$6:$M$505,MATCH(B33,'People'!$A$6:$A$505,0))&amp;"","[Check ID]"))</x:f>
      </x:c>
      <x:c r="J33" s="5" t="str">
        <x:f>IF(C33="","",IF(COUNTIFS('People'!$A$6:$A$505,C33)=1,INDEX('People'!$M$6:$M$505,MATCH(C33,'People'!$A$6:$A$505,0))&amp;"","[Check ID]"))</x:f>
      </x:c>
      <x:c r="K33" s="5" t="str">
        <x:f>IF(A33="","",IF(COUNTIFS($A$6:$A$305,A33)&lt;&gt;1,"Duplicate family ID",IF(OR(AND(B33&lt;&gt;"",COUNTIFS('People'!$A$6:$A$505,B33)&lt;&gt;1),AND(C33&lt;&gt;"",COUNTIFS('People'!$A$6:$A$505,C33)&lt;&gt;1)),"Check parent ID",IF(AND(B33&lt;&gt;"",B33=C33),"Same parent twice",""))))</x:f>
      </x:c>
    </x:row>
    <x:row r="34" ht="25" customHeight="1">
      <x:c r="A34" s="10"/>
      <x:c r="B34" s="10"/>
      <x:c r="C34" s="10"/>
      <x:c r="D34" s="11"/>
      <x:c r="E34" s="11"/>
      <x:c r="F34" s="11"/>
      <x:c r="G34" s="10"/>
      <x:c r="H34" s="10"/>
      <x:c r="I34" s="5" t="str">
        <x:f>IF(B34="","",IF(COUNTIFS('People'!$A$6:$A$505,B34)=1,INDEX('People'!$M$6:$M$505,MATCH(B34,'People'!$A$6:$A$505,0))&amp;"","[Check ID]"))</x:f>
      </x:c>
      <x:c r="J34" s="5" t="str">
        <x:f>IF(C34="","",IF(COUNTIFS('People'!$A$6:$A$505,C34)=1,INDEX('People'!$M$6:$M$505,MATCH(C34,'People'!$A$6:$A$505,0))&amp;"","[Check ID]"))</x:f>
      </x:c>
      <x:c r="K34" s="5" t="str">
        <x:f>IF(A34="","",IF(COUNTIFS($A$6:$A$305,A34)&lt;&gt;1,"Duplicate family ID",IF(OR(AND(B34&lt;&gt;"",COUNTIFS('People'!$A$6:$A$505,B34)&lt;&gt;1),AND(C34&lt;&gt;"",COUNTIFS('People'!$A$6:$A$505,C34)&lt;&gt;1)),"Check parent ID",IF(AND(B34&lt;&gt;"",B34=C34),"Same parent twice",""))))</x:f>
      </x:c>
    </x:row>
    <x:row r="35" ht="25" customHeight="1">
      <x:c r="A35" s="10"/>
      <x:c r="B35" s="10"/>
      <x:c r="C35" s="10"/>
      <x:c r="D35" s="11"/>
      <x:c r="E35" s="11"/>
      <x:c r="F35" s="11"/>
      <x:c r="G35" s="10"/>
      <x:c r="H35" s="10"/>
      <x:c r="I35" s="5" t="str">
        <x:f>IF(B35="","",IF(COUNTIFS('People'!$A$6:$A$505,B35)=1,INDEX('People'!$M$6:$M$505,MATCH(B35,'People'!$A$6:$A$505,0))&amp;"","[Check ID]"))</x:f>
      </x:c>
      <x:c r="J35" s="5" t="str">
        <x:f>IF(C35="","",IF(COUNTIFS('People'!$A$6:$A$505,C35)=1,INDEX('People'!$M$6:$M$505,MATCH(C35,'People'!$A$6:$A$505,0))&amp;"","[Check ID]"))</x:f>
      </x:c>
      <x:c r="K35" s="5" t="str">
        <x:f>IF(A35="","",IF(COUNTIFS($A$6:$A$305,A35)&lt;&gt;1,"Duplicate family ID",IF(OR(AND(B35&lt;&gt;"",COUNTIFS('People'!$A$6:$A$505,B35)&lt;&gt;1),AND(C35&lt;&gt;"",COUNTIFS('People'!$A$6:$A$505,C35)&lt;&gt;1)),"Check parent ID",IF(AND(B35&lt;&gt;"",B35=C35),"Same parent twice",""))))</x:f>
      </x:c>
    </x:row>
    <x:row r="36" ht="25" customHeight="1">
      <x:c r="A36" s="10"/>
      <x:c r="B36" s="10"/>
      <x:c r="C36" s="10"/>
      <x:c r="D36" s="11"/>
      <x:c r="E36" s="11"/>
      <x:c r="F36" s="11"/>
      <x:c r="G36" s="10"/>
      <x:c r="H36" s="10"/>
      <x:c r="I36" s="5" t="str">
        <x:f>IF(B36="","",IF(COUNTIFS('People'!$A$6:$A$505,B36)=1,INDEX('People'!$M$6:$M$505,MATCH(B36,'People'!$A$6:$A$505,0))&amp;"","[Check ID]"))</x:f>
      </x:c>
      <x:c r="J36" s="5" t="str">
        <x:f>IF(C36="","",IF(COUNTIFS('People'!$A$6:$A$505,C36)=1,INDEX('People'!$M$6:$M$505,MATCH(C36,'People'!$A$6:$A$505,0))&amp;"","[Check ID]"))</x:f>
      </x:c>
      <x:c r="K36" s="5" t="str">
        <x:f>IF(A36="","",IF(COUNTIFS($A$6:$A$305,A36)&lt;&gt;1,"Duplicate family ID",IF(OR(AND(B36&lt;&gt;"",COUNTIFS('People'!$A$6:$A$505,B36)&lt;&gt;1),AND(C36&lt;&gt;"",COUNTIFS('People'!$A$6:$A$505,C36)&lt;&gt;1)),"Check parent ID",IF(AND(B36&lt;&gt;"",B36=C36),"Same parent twice",""))))</x:f>
      </x:c>
    </x:row>
    <x:row r="37" ht="25" customHeight="1">
      <x:c r="A37" s="10"/>
      <x:c r="B37" s="10"/>
      <x:c r="C37" s="10"/>
      <x:c r="D37" s="11"/>
      <x:c r="E37" s="11"/>
      <x:c r="F37" s="11"/>
      <x:c r="G37" s="10"/>
      <x:c r="H37" s="10"/>
      <x:c r="I37" s="5" t="str">
        <x:f>IF(B37="","",IF(COUNTIFS('People'!$A$6:$A$505,B37)=1,INDEX('People'!$M$6:$M$505,MATCH(B37,'People'!$A$6:$A$505,0))&amp;"","[Check ID]"))</x:f>
      </x:c>
      <x:c r="J37" s="5" t="str">
        <x:f>IF(C37="","",IF(COUNTIFS('People'!$A$6:$A$505,C37)=1,INDEX('People'!$M$6:$M$505,MATCH(C37,'People'!$A$6:$A$505,0))&amp;"","[Check ID]"))</x:f>
      </x:c>
      <x:c r="K37" s="5" t="str">
        <x:f>IF(A37="","",IF(COUNTIFS($A$6:$A$305,A37)&lt;&gt;1,"Duplicate family ID",IF(OR(AND(B37&lt;&gt;"",COUNTIFS('People'!$A$6:$A$505,B37)&lt;&gt;1),AND(C37&lt;&gt;"",COUNTIFS('People'!$A$6:$A$505,C37)&lt;&gt;1)),"Check parent ID",IF(AND(B37&lt;&gt;"",B37=C37),"Same parent twice",""))))</x:f>
      </x:c>
    </x:row>
    <x:row r="38" ht="25" customHeight="1">
      <x:c r="A38" s="10"/>
      <x:c r="B38" s="10"/>
      <x:c r="C38" s="10"/>
      <x:c r="D38" s="11"/>
      <x:c r="E38" s="11"/>
      <x:c r="F38" s="11"/>
      <x:c r="G38" s="10"/>
      <x:c r="H38" s="10"/>
      <x:c r="I38" s="5" t="str">
        <x:f>IF(B38="","",IF(COUNTIFS('People'!$A$6:$A$505,B38)=1,INDEX('People'!$M$6:$M$505,MATCH(B38,'People'!$A$6:$A$505,0))&amp;"","[Check ID]"))</x:f>
      </x:c>
      <x:c r="J38" s="5" t="str">
        <x:f>IF(C38="","",IF(COUNTIFS('People'!$A$6:$A$505,C38)=1,INDEX('People'!$M$6:$M$505,MATCH(C38,'People'!$A$6:$A$505,0))&amp;"","[Check ID]"))</x:f>
      </x:c>
      <x:c r="K38" s="5" t="str">
        <x:f>IF(A38="","",IF(COUNTIFS($A$6:$A$305,A38)&lt;&gt;1,"Duplicate family ID",IF(OR(AND(B38&lt;&gt;"",COUNTIFS('People'!$A$6:$A$505,B38)&lt;&gt;1),AND(C38&lt;&gt;"",COUNTIFS('People'!$A$6:$A$505,C38)&lt;&gt;1)),"Check parent ID",IF(AND(B38&lt;&gt;"",B38=C38),"Same parent twice",""))))</x:f>
      </x:c>
    </x:row>
    <x:row r="39" ht="25" customHeight="1">
      <x:c r="A39" s="10"/>
      <x:c r="B39" s="10"/>
      <x:c r="C39" s="10"/>
      <x:c r="D39" s="11"/>
      <x:c r="E39" s="11"/>
      <x:c r="F39" s="11"/>
      <x:c r="G39" s="10"/>
      <x:c r="H39" s="10"/>
      <x:c r="I39" s="5" t="str">
        <x:f>IF(B39="","",IF(COUNTIFS('People'!$A$6:$A$505,B39)=1,INDEX('People'!$M$6:$M$505,MATCH(B39,'People'!$A$6:$A$505,0))&amp;"","[Check ID]"))</x:f>
      </x:c>
      <x:c r="J39" s="5" t="str">
        <x:f>IF(C39="","",IF(COUNTIFS('People'!$A$6:$A$505,C39)=1,INDEX('People'!$M$6:$M$505,MATCH(C39,'People'!$A$6:$A$505,0))&amp;"","[Check ID]"))</x:f>
      </x:c>
      <x:c r="K39" s="5" t="str">
        <x:f>IF(A39="","",IF(COUNTIFS($A$6:$A$305,A39)&lt;&gt;1,"Duplicate family ID",IF(OR(AND(B39&lt;&gt;"",COUNTIFS('People'!$A$6:$A$505,B39)&lt;&gt;1),AND(C39&lt;&gt;"",COUNTIFS('People'!$A$6:$A$505,C39)&lt;&gt;1)),"Check parent ID",IF(AND(B39&lt;&gt;"",B39=C39),"Same parent twice",""))))</x:f>
      </x:c>
    </x:row>
    <x:row r="40" ht="25" customHeight="1">
      <x:c r="A40" s="10"/>
      <x:c r="B40" s="10"/>
      <x:c r="C40" s="10"/>
      <x:c r="D40" s="11"/>
      <x:c r="E40" s="11"/>
      <x:c r="F40" s="11"/>
      <x:c r="G40" s="10"/>
      <x:c r="H40" s="10"/>
      <x:c r="I40" s="5" t="str">
        <x:f>IF(B40="","",IF(COUNTIFS('People'!$A$6:$A$505,B40)=1,INDEX('People'!$M$6:$M$505,MATCH(B40,'People'!$A$6:$A$505,0))&amp;"","[Check ID]"))</x:f>
      </x:c>
      <x:c r="J40" s="5" t="str">
        <x:f>IF(C40="","",IF(COUNTIFS('People'!$A$6:$A$505,C40)=1,INDEX('People'!$M$6:$M$505,MATCH(C40,'People'!$A$6:$A$505,0))&amp;"","[Check ID]"))</x:f>
      </x:c>
      <x:c r="K40" s="5" t="str">
        <x:f>IF(A40="","",IF(COUNTIFS($A$6:$A$305,A40)&lt;&gt;1,"Duplicate family ID",IF(OR(AND(B40&lt;&gt;"",COUNTIFS('People'!$A$6:$A$505,B40)&lt;&gt;1),AND(C40&lt;&gt;"",COUNTIFS('People'!$A$6:$A$505,C40)&lt;&gt;1)),"Check parent ID",IF(AND(B40&lt;&gt;"",B40=C40),"Same parent twice",""))))</x:f>
      </x:c>
    </x:row>
    <x:row r="41" ht="25" customHeight="1">
      <x:c r="A41" s="10"/>
      <x:c r="B41" s="10"/>
      <x:c r="C41" s="10"/>
      <x:c r="D41" s="11"/>
      <x:c r="E41" s="11"/>
      <x:c r="F41" s="11"/>
      <x:c r="G41" s="10"/>
      <x:c r="H41" s="10"/>
      <x:c r="I41" s="5" t="str">
        <x:f>IF(B41="","",IF(COUNTIFS('People'!$A$6:$A$505,B41)=1,INDEX('People'!$M$6:$M$505,MATCH(B41,'People'!$A$6:$A$505,0))&amp;"","[Check ID]"))</x:f>
      </x:c>
      <x:c r="J41" s="5" t="str">
        <x:f>IF(C41="","",IF(COUNTIFS('People'!$A$6:$A$505,C41)=1,INDEX('People'!$M$6:$M$505,MATCH(C41,'People'!$A$6:$A$505,0))&amp;"","[Check ID]"))</x:f>
      </x:c>
      <x:c r="K41" s="5" t="str">
        <x:f>IF(A41="","",IF(COUNTIFS($A$6:$A$305,A41)&lt;&gt;1,"Duplicate family ID",IF(OR(AND(B41&lt;&gt;"",COUNTIFS('People'!$A$6:$A$505,B41)&lt;&gt;1),AND(C41&lt;&gt;"",COUNTIFS('People'!$A$6:$A$505,C41)&lt;&gt;1)),"Check parent ID",IF(AND(B41&lt;&gt;"",B41=C41),"Same parent twice",""))))</x:f>
      </x:c>
    </x:row>
    <x:row r="42" ht="25" customHeight="1">
      <x:c r="A42" s="10"/>
      <x:c r="B42" s="10"/>
      <x:c r="C42" s="10"/>
      <x:c r="D42" s="11"/>
      <x:c r="E42" s="11"/>
      <x:c r="F42" s="11"/>
      <x:c r="G42" s="10"/>
      <x:c r="H42" s="10"/>
      <x:c r="I42" s="5" t="str">
        <x:f>IF(B42="","",IF(COUNTIFS('People'!$A$6:$A$505,B42)=1,INDEX('People'!$M$6:$M$505,MATCH(B42,'People'!$A$6:$A$505,0))&amp;"","[Check ID]"))</x:f>
      </x:c>
      <x:c r="J42" s="5" t="str">
        <x:f>IF(C42="","",IF(COUNTIFS('People'!$A$6:$A$505,C42)=1,INDEX('People'!$M$6:$M$505,MATCH(C42,'People'!$A$6:$A$505,0))&amp;"","[Check ID]"))</x:f>
      </x:c>
      <x:c r="K42" s="5" t="str">
        <x:f>IF(A42="","",IF(COUNTIFS($A$6:$A$305,A42)&lt;&gt;1,"Duplicate family ID",IF(OR(AND(B42&lt;&gt;"",COUNTIFS('People'!$A$6:$A$505,B42)&lt;&gt;1),AND(C42&lt;&gt;"",COUNTIFS('People'!$A$6:$A$505,C42)&lt;&gt;1)),"Check parent ID",IF(AND(B42&lt;&gt;"",B42=C42),"Same parent twice",""))))</x:f>
      </x:c>
    </x:row>
    <x:row r="43" ht="25" customHeight="1">
      <x:c r="A43" s="10"/>
      <x:c r="B43" s="10"/>
      <x:c r="C43" s="10"/>
      <x:c r="D43" s="11"/>
      <x:c r="E43" s="11"/>
      <x:c r="F43" s="11"/>
      <x:c r="G43" s="10"/>
      <x:c r="H43" s="10"/>
      <x:c r="I43" s="5" t="str">
        <x:f>IF(B43="","",IF(COUNTIFS('People'!$A$6:$A$505,B43)=1,INDEX('People'!$M$6:$M$505,MATCH(B43,'People'!$A$6:$A$505,0))&amp;"","[Check ID]"))</x:f>
      </x:c>
      <x:c r="J43" s="5" t="str">
        <x:f>IF(C43="","",IF(COUNTIFS('People'!$A$6:$A$505,C43)=1,INDEX('People'!$M$6:$M$505,MATCH(C43,'People'!$A$6:$A$505,0))&amp;"","[Check ID]"))</x:f>
      </x:c>
      <x:c r="K43" s="5" t="str">
        <x:f>IF(A43="","",IF(COUNTIFS($A$6:$A$305,A43)&lt;&gt;1,"Duplicate family ID",IF(OR(AND(B43&lt;&gt;"",COUNTIFS('People'!$A$6:$A$505,B43)&lt;&gt;1),AND(C43&lt;&gt;"",COUNTIFS('People'!$A$6:$A$505,C43)&lt;&gt;1)),"Check parent ID",IF(AND(B43&lt;&gt;"",B43=C43),"Same parent twice",""))))</x:f>
      </x:c>
    </x:row>
    <x:row r="44" ht="25" customHeight="1">
      <x:c r="A44" s="10"/>
      <x:c r="B44" s="10"/>
      <x:c r="C44" s="10"/>
      <x:c r="D44" s="11"/>
      <x:c r="E44" s="11"/>
      <x:c r="F44" s="11"/>
      <x:c r="G44" s="10"/>
      <x:c r="H44" s="10"/>
      <x:c r="I44" s="5" t="str">
        <x:f>IF(B44="","",IF(COUNTIFS('People'!$A$6:$A$505,B44)=1,INDEX('People'!$M$6:$M$505,MATCH(B44,'People'!$A$6:$A$505,0))&amp;"","[Check ID]"))</x:f>
      </x:c>
      <x:c r="J44" s="5" t="str">
        <x:f>IF(C44="","",IF(COUNTIFS('People'!$A$6:$A$505,C44)=1,INDEX('People'!$M$6:$M$505,MATCH(C44,'People'!$A$6:$A$505,0))&amp;"","[Check ID]"))</x:f>
      </x:c>
      <x:c r="K44" s="5" t="str">
        <x:f>IF(A44="","",IF(COUNTIFS($A$6:$A$305,A44)&lt;&gt;1,"Duplicate family ID",IF(OR(AND(B44&lt;&gt;"",COUNTIFS('People'!$A$6:$A$505,B44)&lt;&gt;1),AND(C44&lt;&gt;"",COUNTIFS('People'!$A$6:$A$505,C44)&lt;&gt;1)),"Check parent ID",IF(AND(B44&lt;&gt;"",B44=C44),"Same parent twice",""))))</x:f>
      </x:c>
    </x:row>
    <x:row r="45" ht="25" customHeight="1">
      <x:c r="A45" s="10"/>
      <x:c r="B45" s="10"/>
      <x:c r="C45" s="10"/>
      <x:c r="D45" s="11"/>
      <x:c r="E45" s="11"/>
      <x:c r="F45" s="11"/>
      <x:c r="G45" s="10"/>
      <x:c r="H45" s="10"/>
      <x:c r="I45" s="5" t="str">
        <x:f>IF(B45="","",IF(COUNTIFS('People'!$A$6:$A$505,B45)=1,INDEX('People'!$M$6:$M$505,MATCH(B45,'People'!$A$6:$A$505,0))&amp;"","[Check ID]"))</x:f>
      </x:c>
      <x:c r="J45" s="5" t="str">
        <x:f>IF(C45="","",IF(COUNTIFS('People'!$A$6:$A$505,C45)=1,INDEX('People'!$M$6:$M$505,MATCH(C45,'People'!$A$6:$A$505,0))&amp;"","[Check ID]"))</x:f>
      </x:c>
      <x:c r="K45" s="5" t="str">
        <x:f>IF(A45="","",IF(COUNTIFS($A$6:$A$305,A45)&lt;&gt;1,"Duplicate family ID",IF(OR(AND(B45&lt;&gt;"",COUNTIFS('People'!$A$6:$A$505,B45)&lt;&gt;1),AND(C45&lt;&gt;"",COUNTIFS('People'!$A$6:$A$505,C45)&lt;&gt;1)),"Check parent ID",IF(AND(B45&lt;&gt;"",B45=C45),"Same parent twice",""))))</x:f>
      </x:c>
    </x:row>
    <x:row r="46" ht="25" customHeight="1">
      <x:c r="A46" s="10"/>
      <x:c r="B46" s="10"/>
      <x:c r="C46" s="10"/>
      <x:c r="D46" s="11"/>
      <x:c r="E46" s="11"/>
      <x:c r="F46" s="11"/>
      <x:c r="G46" s="10"/>
      <x:c r="H46" s="10"/>
      <x:c r="I46" s="5" t="str">
        <x:f>IF(B46="","",IF(COUNTIFS('People'!$A$6:$A$505,B46)=1,INDEX('People'!$M$6:$M$505,MATCH(B46,'People'!$A$6:$A$505,0))&amp;"","[Check ID]"))</x:f>
      </x:c>
      <x:c r="J46" s="5" t="str">
        <x:f>IF(C46="","",IF(COUNTIFS('People'!$A$6:$A$505,C46)=1,INDEX('People'!$M$6:$M$505,MATCH(C46,'People'!$A$6:$A$505,0))&amp;"","[Check ID]"))</x:f>
      </x:c>
      <x:c r="K46" s="5" t="str">
        <x:f>IF(A46="","",IF(COUNTIFS($A$6:$A$305,A46)&lt;&gt;1,"Duplicate family ID",IF(OR(AND(B46&lt;&gt;"",COUNTIFS('People'!$A$6:$A$505,B46)&lt;&gt;1),AND(C46&lt;&gt;"",COUNTIFS('People'!$A$6:$A$505,C46)&lt;&gt;1)),"Check parent ID",IF(AND(B46&lt;&gt;"",B46=C46),"Same parent twice",""))))</x:f>
      </x:c>
    </x:row>
    <x:row r="47" ht="25" customHeight="1">
      <x:c r="A47" s="10"/>
      <x:c r="B47" s="10"/>
      <x:c r="C47" s="10"/>
      <x:c r="D47" s="11"/>
      <x:c r="E47" s="11"/>
      <x:c r="F47" s="11"/>
      <x:c r="G47" s="10"/>
      <x:c r="H47" s="10"/>
      <x:c r="I47" s="5" t="str">
        <x:f>IF(B47="","",IF(COUNTIFS('People'!$A$6:$A$505,B47)=1,INDEX('People'!$M$6:$M$505,MATCH(B47,'People'!$A$6:$A$505,0))&amp;"","[Check ID]"))</x:f>
      </x:c>
      <x:c r="J47" s="5" t="str">
        <x:f>IF(C47="","",IF(COUNTIFS('People'!$A$6:$A$505,C47)=1,INDEX('People'!$M$6:$M$505,MATCH(C47,'People'!$A$6:$A$505,0))&amp;"","[Check ID]"))</x:f>
      </x:c>
      <x:c r="K47" s="5" t="str">
        <x:f>IF(A47="","",IF(COUNTIFS($A$6:$A$305,A47)&lt;&gt;1,"Duplicate family ID",IF(OR(AND(B47&lt;&gt;"",COUNTIFS('People'!$A$6:$A$505,B47)&lt;&gt;1),AND(C47&lt;&gt;"",COUNTIFS('People'!$A$6:$A$505,C47)&lt;&gt;1)),"Check parent ID",IF(AND(B47&lt;&gt;"",B47=C47),"Same parent twice",""))))</x:f>
      </x:c>
    </x:row>
    <x:row r="48" ht="25" customHeight="1">
      <x:c r="A48" s="10"/>
      <x:c r="B48" s="10"/>
      <x:c r="C48" s="10"/>
      <x:c r="D48" s="11"/>
      <x:c r="E48" s="11"/>
      <x:c r="F48" s="11"/>
      <x:c r="G48" s="10"/>
      <x:c r="H48" s="10"/>
      <x:c r="I48" s="5" t="str">
        <x:f>IF(B48="","",IF(COUNTIFS('People'!$A$6:$A$505,B48)=1,INDEX('People'!$M$6:$M$505,MATCH(B48,'People'!$A$6:$A$505,0))&amp;"","[Check ID]"))</x:f>
      </x:c>
      <x:c r="J48" s="5" t="str">
        <x:f>IF(C48="","",IF(COUNTIFS('People'!$A$6:$A$505,C48)=1,INDEX('People'!$M$6:$M$505,MATCH(C48,'People'!$A$6:$A$505,0))&amp;"","[Check ID]"))</x:f>
      </x:c>
      <x:c r="K48" s="5" t="str">
        <x:f>IF(A48="","",IF(COUNTIFS($A$6:$A$305,A48)&lt;&gt;1,"Duplicate family ID",IF(OR(AND(B48&lt;&gt;"",COUNTIFS('People'!$A$6:$A$505,B48)&lt;&gt;1),AND(C48&lt;&gt;"",COUNTIFS('People'!$A$6:$A$505,C48)&lt;&gt;1)),"Check parent ID",IF(AND(B48&lt;&gt;"",B48=C48),"Same parent twice",""))))</x:f>
      </x:c>
    </x:row>
    <x:row r="49" ht="25" customHeight="1">
      <x:c r="A49" s="10"/>
      <x:c r="B49" s="10"/>
      <x:c r="C49" s="10"/>
      <x:c r="D49" s="11"/>
      <x:c r="E49" s="11"/>
      <x:c r="F49" s="11"/>
      <x:c r="G49" s="10"/>
      <x:c r="H49" s="10"/>
      <x:c r="I49" s="5" t="str">
        <x:f>IF(B49="","",IF(COUNTIFS('People'!$A$6:$A$505,B49)=1,INDEX('People'!$M$6:$M$505,MATCH(B49,'People'!$A$6:$A$505,0))&amp;"","[Check ID]"))</x:f>
      </x:c>
      <x:c r="J49" s="5" t="str">
        <x:f>IF(C49="","",IF(COUNTIFS('People'!$A$6:$A$505,C49)=1,INDEX('People'!$M$6:$M$505,MATCH(C49,'People'!$A$6:$A$505,0))&amp;"","[Check ID]"))</x:f>
      </x:c>
      <x:c r="K49" s="5" t="str">
        <x:f>IF(A49="","",IF(COUNTIFS($A$6:$A$305,A49)&lt;&gt;1,"Duplicate family ID",IF(OR(AND(B49&lt;&gt;"",COUNTIFS('People'!$A$6:$A$505,B49)&lt;&gt;1),AND(C49&lt;&gt;"",COUNTIFS('People'!$A$6:$A$505,C49)&lt;&gt;1)),"Check parent ID",IF(AND(B49&lt;&gt;"",B49=C49),"Same parent twice",""))))</x:f>
      </x:c>
    </x:row>
    <x:row r="50" ht="25" customHeight="1">
      <x:c r="A50" s="10"/>
      <x:c r="B50" s="10"/>
      <x:c r="C50" s="10"/>
      <x:c r="D50" s="11"/>
      <x:c r="E50" s="11"/>
      <x:c r="F50" s="11"/>
      <x:c r="G50" s="10"/>
      <x:c r="H50" s="10"/>
      <x:c r="I50" s="5" t="str">
        <x:f>IF(B50="","",IF(COUNTIFS('People'!$A$6:$A$505,B50)=1,INDEX('People'!$M$6:$M$505,MATCH(B50,'People'!$A$6:$A$505,0))&amp;"","[Check ID]"))</x:f>
      </x:c>
      <x:c r="J50" s="5" t="str">
        <x:f>IF(C50="","",IF(COUNTIFS('People'!$A$6:$A$505,C50)=1,INDEX('People'!$M$6:$M$505,MATCH(C50,'People'!$A$6:$A$505,0))&amp;"","[Check ID]"))</x:f>
      </x:c>
      <x:c r="K50" s="5" t="str">
        <x:f>IF(A50="","",IF(COUNTIFS($A$6:$A$305,A50)&lt;&gt;1,"Duplicate family ID",IF(OR(AND(B50&lt;&gt;"",COUNTIFS('People'!$A$6:$A$505,B50)&lt;&gt;1),AND(C50&lt;&gt;"",COUNTIFS('People'!$A$6:$A$505,C50)&lt;&gt;1)),"Check parent ID",IF(AND(B50&lt;&gt;"",B50=C50),"Same parent twice",""))))</x:f>
      </x:c>
    </x:row>
    <x:row r="51" ht="25" customHeight="1">
      <x:c r="A51" s="10"/>
      <x:c r="B51" s="10"/>
      <x:c r="C51" s="10"/>
      <x:c r="D51" s="11"/>
      <x:c r="E51" s="11"/>
      <x:c r="F51" s="11"/>
      <x:c r="G51" s="10"/>
      <x:c r="H51" s="10"/>
      <x:c r="I51" s="5" t="str">
        <x:f>IF(B51="","",IF(COUNTIFS('People'!$A$6:$A$505,B51)=1,INDEX('People'!$M$6:$M$505,MATCH(B51,'People'!$A$6:$A$505,0))&amp;"","[Check ID]"))</x:f>
      </x:c>
      <x:c r="J51" s="5" t="str">
        <x:f>IF(C51="","",IF(COUNTIFS('People'!$A$6:$A$505,C51)=1,INDEX('People'!$M$6:$M$505,MATCH(C51,'People'!$A$6:$A$505,0))&amp;"","[Check ID]"))</x:f>
      </x:c>
      <x:c r="K51" s="5" t="str">
        <x:f>IF(A51="","",IF(COUNTIFS($A$6:$A$305,A51)&lt;&gt;1,"Duplicate family ID",IF(OR(AND(B51&lt;&gt;"",COUNTIFS('People'!$A$6:$A$505,B51)&lt;&gt;1),AND(C51&lt;&gt;"",COUNTIFS('People'!$A$6:$A$505,C51)&lt;&gt;1)),"Check parent ID",IF(AND(B51&lt;&gt;"",B51=C51),"Same parent twice",""))))</x:f>
      </x:c>
    </x:row>
    <x:row r="52" ht="25" customHeight="1">
      <x:c r="A52" s="10"/>
      <x:c r="B52" s="10"/>
      <x:c r="C52" s="10"/>
      <x:c r="D52" s="11"/>
      <x:c r="E52" s="11"/>
      <x:c r="F52" s="11"/>
      <x:c r="G52" s="10"/>
      <x:c r="H52" s="10"/>
      <x:c r="I52" s="5" t="str">
        <x:f>IF(B52="","",IF(COUNTIFS('People'!$A$6:$A$505,B52)=1,INDEX('People'!$M$6:$M$505,MATCH(B52,'People'!$A$6:$A$505,0))&amp;"","[Check ID]"))</x:f>
      </x:c>
      <x:c r="J52" s="5" t="str">
        <x:f>IF(C52="","",IF(COUNTIFS('People'!$A$6:$A$505,C52)=1,INDEX('People'!$M$6:$M$505,MATCH(C52,'People'!$A$6:$A$505,0))&amp;"","[Check ID]"))</x:f>
      </x:c>
      <x:c r="K52" s="5" t="str">
        <x:f>IF(A52="","",IF(COUNTIFS($A$6:$A$305,A52)&lt;&gt;1,"Duplicate family ID",IF(OR(AND(B52&lt;&gt;"",COUNTIFS('People'!$A$6:$A$505,B52)&lt;&gt;1),AND(C52&lt;&gt;"",COUNTIFS('People'!$A$6:$A$505,C52)&lt;&gt;1)),"Check parent ID",IF(AND(B52&lt;&gt;"",B52=C52),"Same parent twice",""))))</x:f>
      </x:c>
    </x:row>
    <x:row r="53" ht="25" customHeight="1">
      <x:c r="A53" s="10"/>
      <x:c r="B53" s="10"/>
      <x:c r="C53" s="10"/>
      <x:c r="D53" s="11"/>
      <x:c r="E53" s="11"/>
      <x:c r="F53" s="11"/>
      <x:c r="G53" s="10"/>
      <x:c r="H53" s="10"/>
      <x:c r="I53" s="5" t="str">
        <x:f>IF(B53="","",IF(COUNTIFS('People'!$A$6:$A$505,B53)=1,INDEX('People'!$M$6:$M$505,MATCH(B53,'People'!$A$6:$A$505,0))&amp;"","[Check ID]"))</x:f>
      </x:c>
      <x:c r="J53" s="5" t="str">
        <x:f>IF(C53="","",IF(COUNTIFS('People'!$A$6:$A$505,C53)=1,INDEX('People'!$M$6:$M$505,MATCH(C53,'People'!$A$6:$A$505,0))&amp;"","[Check ID]"))</x:f>
      </x:c>
      <x:c r="K53" s="5" t="str">
        <x:f>IF(A53="","",IF(COUNTIFS($A$6:$A$305,A53)&lt;&gt;1,"Duplicate family ID",IF(OR(AND(B53&lt;&gt;"",COUNTIFS('People'!$A$6:$A$505,B53)&lt;&gt;1),AND(C53&lt;&gt;"",COUNTIFS('People'!$A$6:$A$505,C53)&lt;&gt;1)),"Check parent ID",IF(AND(B53&lt;&gt;"",B53=C53),"Same parent twice",""))))</x:f>
      </x:c>
    </x:row>
    <x:row r="54" ht="25" customHeight="1">
      <x:c r="A54" s="10"/>
      <x:c r="B54" s="10"/>
      <x:c r="C54" s="10"/>
      <x:c r="D54" s="11"/>
      <x:c r="E54" s="11"/>
      <x:c r="F54" s="11"/>
      <x:c r="G54" s="10"/>
      <x:c r="H54" s="10"/>
      <x:c r="I54" s="5" t="str">
        <x:f>IF(B54="","",IF(COUNTIFS('People'!$A$6:$A$505,B54)=1,INDEX('People'!$M$6:$M$505,MATCH(B54,'People'!$A$6:$A$505,0))&amp;"","[Check ID]"))</x:f>
      </x:c>
      <x:c r="J54" s="5" t="str">
        <x:f>IF(C54="","",IF(COUNTIFS('People'!$A$6:$A$505,C54)=1,INDEX('People'!$M$6:$M$505,MATCH(C54,'People'!$A$6:$A$505,0))&amp;"","[Check ID]"))</x:f>
      </x:c>
      <x:c r="K54" s="5" t="str">
        <x:f>IF(A54="","",IF(COUNTIFS($A$6:$A$305,A54)&lt;&gt;1,"Duplicate family ID",IF(OR(AND(B54&lt;&gt;"",COUNTIFS('People'!$A$6:$A$505,B54)&lt;&gt;1),AND(C54&lt;&gt;"",COUNTIFS('People'!$A$6:$A$505,C54)&lt;&gt;1)),"Check parent ID",IF(AND(B54&lt;&gt;"",B54=C54),"Same parent twice",""))))</x:f>
      </x:c>
    </x:row>
    <x:row r="55" ht="25" customHeight="1">
      <x:c r="A55" s="10"/>
      <x:c r="B55" s="10"/>
      <x:c r="C55" s="10"/>
      <x:c r="D55" s="11"/>
      <x:c r="E55" s="11"/>
      <x:c r="F55" s="11"/>
      <x:c r="G55" s="10"/>
      <x:c r="H55" s="10"/>
      <x:c r="I55" s="5" t="str">
        <x:f>IF(B55="","",IF(COUNTIFS('People'!$A$6:$A$505,B55)=1,INDEX('People'!$M$6:$M$505,MATCH(B55,'People'!$A$6:$A$505,0))&amp;"","[Check ID]"))</x:f>
      </x:c>
      <x:c r="J55" s="5" t="str">
        <x:f>IF(C55="","",IF(COUNTIFS('People'!$A$6:$A$505,C55)=1,INDEX('People'!$M$6:$M$505,MATCH(C55,'People'!$A$6:$A$505,0))&amp;"","[Check ID]"))</x:f>
      </x:c>
      <x:c r="K55" s="5" t="str">
        <x:f>IF(A55="","",IF(COUNTIFS($A$6:$A$305,A55)&lt;&gt;1,"Duplicate family ID",IF(OR(AND(B55&lt;&gt;"",COUNTIFS('People'!$A$6:$A$505,B55)&lt;&gt;1),AND(C55&lt;&gt;"",COUNTIFS('People'!$A$6:$A$505,C55)&lt;&gt;1)),"Check parent ID",IF(AND(B55&lt;&gt;"",B55=C55),"Same parent twice",""))))</x:f>
      </x:c>
    </x:row>
    <x:row r="56" ht="25" customHeight="1">
      <x:c r="A56" s="10"/>
      <x:c r="B56" s="10"/>
      <x:c r="C56" s="10"/>
      <x:c r="D56" s="11"/>
      <x:c r="E56" s="11"/>
      <x:c r="F56" s="11"/>
      <x:c r="G56" s="10"/>
      <x:c r="H56" s="10"/>
      <x:c r="I56" s="5" t="str">
        <x:f>IF(B56="","",IF(COUNTIFS('People'!$A$6:$A$505,B56)=1,INDEX('People'!$M$6:$M$505,MATCH(B56,'People'!$A$6:$A$505,0))&amp;"","[Check ID]"))</x:f>
      </x:c>
      <x:c r="J56" s="5" t="str">
        <x:f>IF(C56="","",IF(COUNTIFS('People'!$A$6:$A$505,C56)=1,INDEX('People'!$M$6:$M$505,MATCH(C56,'People'!$A$6:$A$505,0))&amp;"","[Check ID]"))</x:f>
      </x:c>
      <x:c r="K56" s="5" t="str">
        <x:f>IF(A56="","",IF(COUNTIFS($A$6:$A$305,A56)&lt;&gt;1,"Duplicate family ID",IF(OR(AND(B56&lt;&gt;"",COUNTIFS('People'!$A$6:$A$505,B56)&lt;&gt;1),AND(C56&lt;&gt;"",COUNTIFS('People'!$A$6:$A$505,C56)&lt;&gt;1)),"Check parent ID",IF(AND(B56&lt;&gt;"",B56=C56),"Same parent twice",""))))</x:f>
      </x:c>
    </x:row>
    <x:row r="57" ht="25" customHeight="1">
      <x:c r="A57" s="10"/>
      <x:c r="B57" s="10"/>
      <x:c r="C57" s="10"/>
      <x:c r="D57" s="11"/>
      <x:c r="E57" s="11"/>
      <x:c r="F57" s="11"/>
      <x:c r="G57" s="10"/>
      <x:c r="H57" s="10"/>
      <x:c r="I57" s="5" t="str">
        <x:f>IF(B57="","",IF(COUNTIFS('People'!$A$6:$A$505,B57)=1,INDEX('People'!$M$6:$M$505,MATCH(B57,'People'!$A$6:$A$505,0))&amp;"","[Check ID]"))</x:f>
      </x:c>
      <x:c r="J57" s="5" t="str">
        <x:f>IF(C57="","",IF(COUNTIFS('People'!$A$6:$A$505,C57)=1,INDEX('People'!$M$6:$M$505,MATCH(C57,'People'!$A$6:$A$505,0))&amp;"","[Check ID]"))</x:f>
      </x:c>
      <x:c r="K57" s="5" t="str">
        <x:f>IF(A57="","",IF(COUNTIFS($A$6:$A$305,A57)&lt;&gt;1,"Duplicate family ID",IF(OR(AND(B57&lt;&gt;"",COUNTIFS('People'!$A$6:$A$505,B57)&lt;&gt;1),AND(C57&lt;&gt;"",COUNTIFS('People'!$A$6:$A$505,C57)&lt;&gt;1)),"Check parent ID",IF(AND(B57&lt;&gt;"",B57=C57),"Same parent twice",""))))</x:f>
      </x:c>
    </x:row>
    <x:row r="58" ht="25" customHeight="1">
      <x:c r="A58" s="10"/>
      <x:c r="B58" s="10"/>
      <x:c r="C58" s="10"/>
      <x:c r="D58" s="11"/>
      <x:c r="E58" s="11"/>
      <x:c r="F58" s="11"/>
      <x:c r="G58" s="10"/>
      <x:c r="H58" s="10"/>
      <x:c r="I58" s="5" t="str">
        <x:f>IF(B58="","",IF(COUNTIFS('People'!$A$6:$A$505,B58)=1,INDEX('People'!$M$6:$M$505,MATCH(B58,'People'!$A$6:$A$505,0))&amp;"","[Check ID]"))</x:f>
      </x:c>
      <x:c r="J58" s="5" t="str">
        <x:f>IF(C58="","",IF(COUNTIFS('People'!$A$6:$A$505,C58)=1,INDEX('People'!$M$6:$M$505,MATCH(C58,'People'!$A$6:$A$505,0))&amp;"","[Check ID]"))</x:f>
      </x:c>
      <x:c r="K58" s="5" t="str">
        <x:f>IF(A58="","",IF(COUNTIFS($A$6:$A$305,A58)&lt;&gt;1,"Duplicate family ID",IF(OR(AND(B58&lt;&gt;"",COUNTIFS('People'!$A$6:$A$505,B58)&lt;&gt;1),AND(C58&lt;&gt;"",COUNTIFS('People'!$A$6:$A$505,C58)&lt;&gt;1)),"Check parent ID",IF(AND(B58&lt;&gt;"",B58=C58),"Same parent twice",""))))</x:f>
      </x:c>
    </x:row>
    <x:row r="59" ht="25" customHeight="1">
      <x:c r="A59" s="10"/>
      <x:c r="B59" s="10"/>
      <x:c r="C59" s="10"/>
      <x:c r="D59" s="11"/>
      <x:c r="E59" s="11"/>
      <x:c r="F59" s="11"/>
      <x:c r="G59" s="10"/>
      <x:c r="H59" s="10"/>
      <x:c r="I59" s="5" t="str">
        <x:f>IF(B59="","",IF(COUNTIFS('People'!$A$6:$A$505,B59)=1,INDEX('People'!$M$6:$M$505,MATCH(B59,'People'!$A$6:$A$505,0))&amp;"","[Check ID]"))</x:f>
      </x:c>
      <x:c r="J59" s="5" t="str">
        <x:f>IF(C59="","",IF(COUNTIFS('People'!$A$6:$A$505,C59)=1,INDEX('People'!$M$6:$M$505,MATCH(C59,'People'!$A$6:$A$505,0))&amp;"","[Check ID]"))</x:f>
      </x:c>
      <x:c r="K59" s="5" t="str">
        <x:f>IF(A59="","",IF(COUNTIFS($A$6:$A$305,A59)&lt;&gt;1,"Duplicate family ID",IF(OR(AND(B59&lt;&gt;"",COUNTIFS('People'!$A$6:$A$505,B59)&lt;&gt;1),AND(C59&lt;&gt;"",COUNTIFS('People'!$A$6:$A$505,C59)&lt;&gt;1)),"Check parent ID",IF(AND(B59&lt;&gt;"",B59=C59),"Same parent twice",""))))</x:f>
      </x:c>
    </x:row>
    <x:row r="60" ht="25" customHeight="1">
      <x:c r="A60" s="10"/>
      <x:c r="B60" s="10"/>
      <x:c r="C60" s="10"/>
      <x:c r="D60" s="11"/>
      <x:c r="E60" s="11"/>
      <x:c r="F60" s="11"/>
      <x:c r="G60" s="10"/>
      <x:c r="H60" s="10"/>
      <x:c r="I60" s="5" t="str">
        <x:f>IF(B60="","",IF(COUNTIFS('People'!$A$6:$A$505,B60)=1,INDEX('People'!$M$6:$M$505,MATCH(B60,'People'!$A$6:$A$505,0))&amp;"","[Check ID]"))</x:f>
      </x:c>
      <x:c r="J60" s="5" t="str">
        <x:f>IF(C60="","",IF(COUNTIFS('People'!$A$6:$A$505,C60)=1,INDEX('People'!$M$6:$M$505,MATCH(C60,'People'!$A$6:$A$505,0))&amp;"","[Check ID]"))</x:f>
      </x:c>
      <x:c r="K60" s="5" t="str">
        <x:f>IF(A60="","",IF(COUNTIFS($A$6:$A$305,A60)&lt;&gt;1,"Duplicate family ID",IF(OR(AND(B60&lt;&gt;"",COUNTIFS('People'!$A$6:$A$505,B60)&lt;&gt;1),AND(C60&lt;&gt;"",COUNTIFS('People'!$A$6:$A$505,C60)&lt;&gt;1)),"Check parent ID",IF(AND(B60&lt;&gt;"",B60=C60),"Same parent twice",""))))</x:f>
      </x:c>
    </x:row>
    <x:row r="61" ht="25" customHeight="1">
      <x:c r="A61" s="10"/>
      <x:c r="B61" s="10"/>
      <x:c r="C61" s="10"/>
      <x:c r="D61" s="11"/>
      <x:c r="E61" s="11"/>
      <x:c r="F61" s="11"/>
      <x:c r="G61" s="10"/>
      <x:c r="H61" s="10"/>
      <x:c r="I61" s="5" t="str">
        <x:f>IF(B61="","",IF(COUNTIFS('People'!$A$6:$A$505,B61)=1,INDEX('People'!$M$6:$M$505,MATCH(B61,'People'!$A$6:$A$505,0))&amp;"","[Check ID]"))</x:f>
      </x:c>
      <x:c r="J61" s="5" t="str">
        <x:f>IF(C61="","",IF(COUNTIFS('People'!$A$6:$A$505,C61)=1,INDEX('People'!$M$6:$M$505,MATCH(C61,'People'!$A$6:$A$505,0))&amp;"","[Check ID]"))</x:f>
      </x:c>
      <x:c r="K61" s="5" t="str">
        <x:f>IF(A61="","",IF(COUNTIFS($A$6:$A$305,A61)&lt;&gt;1,"Duplicate family ID",IF(OR(AND(B61&lt;&gt;"",COUNTIFS('People'!$A$6:$A$505,B61)&lt;&gt;1),AND(C61&lt;&gt;"",COUNTIFS('People'!$A$6:$A$505,C61)&lt;&gt;1)),"Check parent ID",IF(AND(B61&lt;&gt;"",B61=C61),"Same parent twice",""))))</x:f>
      </x:c>
    </x:row>
    <x:row r="62" ht="25" customHeight="1">
      <x:c r="A62" s="10"/>
      <x:c r="B62" s="10"/>
      <x:c r="C62" s="10"/>
      <x:c r="D62" s="11"/>
      <x:c r="E62" s="11"/>
      <x:c r="F62" s="11"/>
      <x:c r="G62" s="10"/>
      <x:c r="H62" s="10"/>
      <x:c r="I62" s="5" t="str">
        <x:f>IF(B62="","",IF(COUNTIFS('People'!$A$6:$A$505,B62)=1,INDEX('People'!$M$6:$M$505,MATCH(B62,'People'!$A$6:$A$505,0))&amp;"","[Check ID]"))</x:f>
      </x:c>
      <x:c r="J62" s="5" t="str">
        <x:f>IF(C62="","",IF(COUNTIFS('People'!$A$6:$A$505,C62)=1,INDEX('People'!$M$6:$M$505,MATCH(C62,'People'!$A$6:$A$505,0))&amp;"","[Check ID]"))</x:f>
      </x:c>
      <x:c r="K62" s="5" t="str">
        <x:f>IF(A62="","",IF(COUNTIFS($A$6:$A$305,A62)&lt;&gt;1,"Duplicate family ID",IF(OR(AND(B62&lt;&gt;"",COUNTIFS('People'!$A$6:$A$505,B62)&lt;&gt;1),AND(C62&lt;&gt;"",COUNTIFS('People'!$A$6:$A$505,C62)&lt;&gt;1)),"Check parent ID",IF(AND(B62&lt;&gt;"",B62=C62),"Same parent twice",""))))</x:f>
      </x:c>
    </x:row>
    <x:row r="63" ht="25" customHeight="1">
      <x:c r="A63" s="10"/>
      <x:c r="B63" s="10"/>
      <x:c r="C63" s="10"/>
      <x:c r="D63" s="11"/>
      <x:c r="E63" s="11"/>
      <x:c r="F63" s="11"/>
      <x:c r="G63" s="10"/>
      <x:c r="H63" s="10"/>
      <x:c r="I63" s="5" t="str">
        <x:f>IF(B63="","",IF(COUNTIFS('People'!$A$6:$A$505,B63)=1,INDEX('People'!$M$6:$M$505,MATCH(B63,'People'!$A$6:$A$505,0))&amp;"","[Check ID]"))</x:f>
      </x:c>
      <x:c r="J63" s="5" t="str">
        <x:f>IF(C63="","",IF(COUNTIFS('People'!$A$6:$A$505,C63)=1,INDEX('People'!$M$6:$M$505,MATCH(C63,'People'!$A$6:$A$505,0))&amp;"","[Check ID]"))</x:f>
      </x:c>
      <x:c r="K63" s="5" t="str">
        <x:f>IF(A63="","",IF(COUNTIFS($A$6:$A$305,A63)&lt;&gt;1,"Duplicate family ID",IF(OR(AND(B63&lt;&gt;"",COUNTIFS('People'!$A$6:$A$505,B63)&lt;&gt;1),AND(C63&lt;&gt;"",COUNTIFS('People'!$A$6:$A$505,C63)&lt;&gt;1)),"Check parent ID",IF(AND(B63&lt;&gt;"",B63=C63),"Same parent twice",""))))</x:f>
      </x:c>
    </x:row>
    <x:row r="64" ht="25" customHeight="1">
      <x:c r="A64" s="10"/>
      <x:c r="B64" s="10"/>
      <x:c r="C64" s="10"/>
      <x:c r="D64" s="11"/>
      <x:c r="E64" s="11"/>
      <x:c r="F64" s="11"/>
      <x:c r="G64" s="10"/>
      <x:c r="H64" s="10"/>
      <x:c r="I64" s="5" t="str">
        <x:f>IF(B64="","",IF(COUNTIFS('People'!$A$6:$A$505,B64)=1,INDEX('People'!$M$6:$M$505,MATCH(B64,'People'!$A$6:$A$505,0))&amp;"","[Check ID]"))</x:f>
      </x:c>
      <x:c r="J64" s="5" t="str">
        <x:f>IF(C64="","",IF(COUNTIFS('People'!$A$6:$A$505,C64)=1,INDEX('People'!$M$6:$M$505,MATCH(C64,'People'!$A$6:$A$505,0))&amp;"","[Check ID]"))</x:f>
      </x:c>
      <x:c r="K64" s="5" t="str">
        <x:f>IF(A64="","",IF(COUNTIFS($A$6:$A$305,A64)&lt;&gt;1,"Duplicate family ID",IF(OR(AND(B64&lt;&gt;"",COUNTIFS('People'!$A$6:$A$505,B64)&lt;&gt;1),AND(C64&lt;&gt;"",COUNTIFS('People'!$A$6:$A$505,C64)&lt;&gt;1)),"Check parent ID",IF(AND(B64&lt;&gt;"",B64=C64),"Same parent twice",""))))</x:f>
      </x:c>
    </x:row>
    <x:row r="65" ht="25" customHeight="1">
      <x:c r="A65" s="10"/>
      <x:c r="B65" s="10"/>
      <x:c r="C65" s="10"/>
      <x:c r="D65" s="11"/>
      <x:c r="E65" s="11"/>
      <x:c r="F65" s="11"/>
      <x:c r="G65" s="10"/>
      <x:c r="H65" s="10"/>
      <x:c r="I65" s="5" t="str">
        <x:f>IF(B65="","",IF(COUNTIFS('People'!$A$6:$A$505,B65)=1,INDEX('People'!$M$6:$M$505,MATCH(B65,'People'!$A$6:$A$505,0))&amp;"","[Check ID]"))</x:f>
      </x:c>
      <x:c r="J65" s="5" t="str">
        <x:f>IF(C65="","",IF(COUNTIFS('People'!$A$6:$A$505,C65)=1,INDEX('People'!$M$6:$M$505,MATCH(C65,'People'!$A$6:$A$505,0))&amp;"","[Check ID]"))</x:f>
      </x:c>
      <x:c r="K65" s="5" t="str">
        <x:f>IF(A65="","",IF(COUNTIFS($A$6:$A$305,A65)&lt;&gt;1,"Duplicate family ID",IF(OR(AND(B65&lt;&gt;"",COUNTIFS('People'!$A$6:$A$505,B65)&lt;&gt;1),AND(C65&lt;&gt;"",COUNTIFS('People'!$A$6:$A$505,C65)&lt;&gt;1)),"Check parent ID",IF(AND(B65&lt;&gt;"",B65=C65),"Same parent twice",""))))</x:f>
      </x:c>
    </x:row>
    <x:row r="66" ht="25" customHeight="1">
      <x:c r="A66" s="10"/>
      <x:c r="B66" s="10"/>
      <x:c r="C66" s="10"/>
      <x:c r="D66" s="11"/>
      <x:c r="E66" s="11"/>
      <x:c r="F66" s="11"/>
      <x:c r="G66" s="10"/>
      <x:c r="H66" s="10"/>
      <x:c r="I66" s="5" t="str">
        <x:f>IF(B66="","",IF(COUNTIFS('People'!$A$6:$A$505,B66)=1,INDEX('People'!$M$6:$M$505,MATCH(B66,'People'!$A$6:$A$505,0))&amp;"","[Check ID]"))</x:f>
      </x:c>
      <x:c r="J66" s="5" t="str">
        <x:f>IF(C66="","",IF(COUNTIFS('People'!$A$6:$A$505,C66)=1,INDEX('People'!$M$6:$M$505,MATCH(C66,'People'!$A$6:$A$505,0))&amp;"","[Check ID]"))</x:f>
      </x:c>
      <x:c r="K66" s="5" t="str">
        <x:f>IF(A66="","",IF(COUNTIFS($A$6:$A$305,A66)&lt;&gt;1,"Duplicate family ID",IF(OR(AND(B66&lt;&gt;"",COUNTIFS('People'!$A$6:$A$505,B66)&lt;&gt;1),AND(C66&lt;&gt;"",COUNTIFS('People'!$A$6:$A$505,C66)&lt;&gt;1)),"Check parent ID",IF(AND(B66&lt;&gt;"",B66=C66),"Same parent twice",""))))</x:f>
      </x:c>
    </x:row>
    <x:row r="67" ht="25" customHeight="1">
      <x:c r="A67" s="10"/>
      <x:c r="B67" s="10"/>
      <x:c r="C67" s="10"/>
      <x:c r="D67" s="11"/>
      <x:c r="E67" s="11"/>
      <x:c r="F67" s="11"/>
      <x:c r="G67" s="10"/>
      <x:c r="H67" s="10"/>
      <x:c r="I67" s="5" t="str">
        <x:f>IF(B67="","",IF(COUNTIFS('People'!$A$6:$A$505,B67)=1,INDEX('People'!$M$6:$M$505,MATCH(B67,'People'!$A$6:$A$505,0))&amp;"","[Check ID]"))</x:f>
      </x:c>
      <x:c r="J67" s="5" t="str">
        <x:f>IF(C67="","",IF(COUNTIFS('People'!$A$6:$A$505,C67)=1,INDEX('People'!$M$6:$M$505,MATCH(C67,'People'!$A$6:$A$505,0))&amp;"","[Check ID]"))</x:f>
      </x:c>
      <x:c r="K67" s="5" t="str">
        <x:f>IF(A67="","",IF(COUNTIFS($A$6:$A$305,A67)&lt;&gt;1,"Duplicate family ID",IF(OR(AND(B67&lt;&gt;"",COUNTIFS('People'!$A$6:$A$505,B67)&lt;&gt;1),AND(C67&lt;&gt;"",COUNTIFS('People'!$A$6:$A$505,C67)&lt;&gt;1)),"Check parent ID",IF(AND(B67&lt;&gt;"",B67=C67),"Same parent twice",""))))</x:f>
      </x:c>
    </x:row>
    <x:row r="68" ht="25" customHeight="1">
      <x:c r="A68" s="10"/>
      <x:c r="B68" s="10"/>
      <x:c r="C68" s="10"/>
      <x:c r="D68" s="11"/>
      <x:c r="E68" s="11"/>
      <x:c r="F68" s="11"/>
      <x:c r="G68" s="10"/>
      <x:c r="H68" s="10"/>
      <x:c r="I68" s="5" t="str">
        <x:f>IF(B68="","",IF(COUNTIFS('People'!$A$6:$A$505,B68)=1,INDEX('People'!$M$6:$M$505,MATCH(B68,'People'!$A$6:$A$505,0))&amp;"","[Check ID]"))</x:f>
      </x:c>
      <x:c r="J68" s="5" t="str">
        <x:f>IF(C68="","",IF(COUNTIFS('People'!$A$6:$A$505,C68)=1,INDEX('People'!$M$6:$M$505,MATCH(C68,'People'!$A$6:$A$505,0))&amp;"","[Check ID]"))</x:f>
      </x:c>
      <x:c r="K68" s="5" t="str">
        <x:f>IF(A68="","",IF(COUNTIFS($A$6:$A$305,A68)&lt;&gt;1,"Duplicate family ID",IF(OR(AND(B68&lt;&gt;"",COUNTIFS('People'!$A$6:$A$505,B68)&lt;&gt;1),AND(C68&lt;&gt;"",COUNTIFS('People'!$A$6:$A$505,C68)&lt;&gt;1)),"Check parent ID",IF(AND(B68&lt;&gt;"",B68=C68),"Same parent twice",""))))</x:f>
      </x:c>
    </x:row>
    <x:row r="69" ht="25" customHeight="1">
      <x:c r="A69" s="10"/>
      <x:c r="B69" s="10"/>
      <x:c r="C69" s="10"/>
      <x:c r="D69" s="11"/>
      <x:c r="E69" s="11"/>
      <x:c r="F69" s="11"/>
      <x:c r="G69" s="10"/>
      <x:c r="H69" s="10"/>
      <x:c r="I69" s="5" t="str">
        <x:f>IF(B69="","",IF(COUNTIFS('People'!$A$6:$A$505,B69)=1,INDEX('People'!$M$6:$M$505,MATCH(B69,'People'!$A$6:$A$505,0))&amp;"","[Check ID]"))</x:f>
      </x:c>
      <x:c r="J69" s="5" t="str">
        <x:f>IF(C69="","",IF(COUNTIFS('People'!$A$6:$A$505,C69)=1,INDEX('People'!$M$6:$M$505,MATCH(C69,'People'!$A$6:$A$505,0))&amp;"","[Check ID]"))</x:f>
      </x:c>
      <x:c r="K69" s="5" t="str">
        <x:f>IF(A69="","",IF(COUNTIFS($A$6:$A$305,A69)&lt;&gt;1,"Duplicate family ID",IF(OR(AND(B69&lt;&gt;"",COUNTIFS('People'!$A$6:$A$505,B69)&lt;&gt;1),AND(C69&lt;&gt;"",COUNTIFS('People'!$A$6:$A$505,C69)&lt;&gt;1)),"Check parent ID",IF(AND(B69&lt;&gt;"",B69=C69),"Same parent twice",""))))</x:f>
      </x:c>
    </x:row>
    <x:row r="70" ht="25" customHeight="1">
      <x:c r="A70" s="10"/>
      <x:c r="B70" s="10"/>
      <x:c r="C70" s="10"/>
      <x:c r="D70" s="11"/>
      <x:c r="E70" s="11"/>
      <x:c r="F70" s="11"/>
      <x:c r="G70" s="10"/>
      <x:c r="H70" s="10"/>
      <x:c r="I70" s="5" t="str">
        <x:f>IF(B70="","",IF(COUNTIFS('People'!$A$6:$A$505,B70)=1,INDEX('People'!$M$6:$M$505,MATCH(B70,'People'!$A$6:$A$505,0))&amp;"","[Check ID]"))</x:f>
      </x:c>
      <x:c r="J70" s="5" t="str">
        <x:f>IF(C70="","",IF(COUNTIFS('People'!$A$6:$A$505,C70)=1,INDEX('People'!$M$6:$M$505,MATCH(C70,'People'!$A$6:$A$505,0))&amp;"","[Check ID]"))</x:f>
      </x:c>
      <x:c r="K70" s="5" t="str">
        <x:f>IF(A70="","",IF(COUNTIFS($A$6:$A$305,A70)&lt;&gt;1,"Duplicate family ID",IF(OR(AND(B70&lt;&gt;"",COUNTIFS('People'!$A$6:$A$505,B70)&lt;&gt;1),AND(C70&lt;&gt;"",COUNTIFS('People'!$A$6:$A$505,C70)&lt;&gt;1)),"Check parent ID",IF(AND(B70&lt;&gt;"",B70=C70),"Same parent twice",""))))</x:f>
      </x:c>
    </x:row>
    <x:row r="71" ht="25" customHeight="1">
      <x:c r="A71" s="10"/>
      <x:c r="B71" s="10"/>
      <x:c r="C71" s="10"/>
      <x:c r="D71" s="11"/>
      <x:c r="E71" s="11"/>
      <x:c r="F71" s="11"/>
      <x:c r="G71" s="10"/>
      <x:c r="H71" s="10"/>
      <x:c r="I71" s="5" t="str">
        <x:f>IF(B71="","",IF(COUNTIFS('People'!$A$6:$A$505,B71)=1,INDEX('People'!$M$6:$M$505,MATCH(B71,'People'!$A$6:$A$505,0))&amp;"","[Check ID]"))</x:f>
      </x:c>
      <x:c r="J71" s="5" t="str">
        <x:f>IF(C71="","",IF(COUNTIFS('People'!$A$6:$A$505,C71)=1,INDEX('People'!$M$6:$M$505,MATCH(C71,'People'!$A$6:$A$505,0))&amp;"","[Check ID]"))</x:f>
      </x:c>
      <x:c r="K71" s="5" t="str">
        <x:f>IF(A71="","",IF(COUNTIFS($A$6:$A$305,A71)&lt;&gt;1,"Duplicate family ID",IF(OR(AND(B71&lt;&gt;"",COUNTIFS('People'!$A$6:$A$505,B71)&lt;&gt;1),AND(C71&lt;&gt;"",COUNTIFS('People'!$A$6:$A$505,C71)&lt;&gt;1)),"Check parent ID",IF(AND(B71&lt;&gt;"",B71=C71),"Same parent twice",""))))</x:f>
      </x:c>
    </x:row>
    <x:row r="72" ht="25" customHeight="1">
      <x:c r="A72" s="10"/>
      <x:c r="B72" s="10"/>
      <x:c r="C72" s="10"/>
      <x:c r="D72" s="11"/>
      <x:c r="E72" s="11"/>
      <x:c r="F72" s="11"/>
      <x:c r="G72" s="10"/>
      <x:c r="H72" s="10"/>
      <x:c r="I72" s="5" t="str">
        <x:f>IF(B72="","",IF(COUNTIFS('People'!$A$6:$A$505,B72)=1,INDEX('People'!$M$6:$M$505,MATCH(B72,'People'!$A$6:$A$505,0))&amp;"","[Check ID]"))</x:f>
      </x:c>
      <x:c r="J72" s="5" t="str">
        <x:f>IF(C72="","",IF(COUNTIFS('People'!$A$6:$A$505,C72)=1,INDEX('People'!$M$6:$M$505,MATCH(C72,'People'!$A$6:$A$505,0))&amp;"","[Check ID]"))</x:f>
      </x:c>
      <x:c r="K72" s="5" t="str">
        <x:f>IF(A72="","",IF(COUNTIFS($A$6:$A$305,A72)&lt;&gt;1,"Duplicate family ID",IF(OR(AND(B72&lt;&gt;"",COUNTIFS('People'!$A$6:$A$505,B72)&lt;&gt;1),AND(C72&lt;&gt;"",COUNTIFS('People'!$A$6:$A$505,C72)&lt;&gt;1)),"Check parent ID",IF(AND(B72&lt;&gt;"",B72=C72),"Same parent twice",""))))</x:f>
      </x:c>
    </x:row>
    <x:row r="73" ht="25" customHeight="1">
      <x:c r="A73" s="10"/>
      <x:c r="B73" s="10"/>
      <x:c r="C73" s="10"/>
      <x:c r="D73" s="11"/>
      <x:c r="E73" s="11"/>
      <x:c r="F73" s="11"/>
      <x:c r="G73" s="10"/>
      <x:c r="H73" s="10"/>
      <x:c r="I73" s="5" t="str">
        <x:f>IF(B73="","",IF(COUNTIFS('People'!$A$6:$A$505,B73)=1,INDEX('People'!$M$6:$M$505,MATCH(B73,'People'!$A$6:$A$505,0))&amp;"","[Check ID]"))</x:f>
      </x:c>
      <x:c r="J73" s="5" t="str">
        <x:f>IF(C73="","",IF(COUNTIFS('People'!$A$6:$A$505,C73)=1,INDEX('People'!$M$6:$M$505,MATCH(C73,'People'!$A$6:$A$505,0))&amp;"","[Check ID]"))</x:f>
      </x:c>
      <x:c r="K73" s="5" t="str">
        <x:f>IF(A73="","",IF(COUNTIFS($A$6:$A$305,A73)&lt;&gt;1,"Duplicate family ID",IF(OR(AND(B73&lt;&gt;"",COUNTIFS('People'!$A$6:$A$505,B73)&lt;&gt;1),AND(C73&lt;&gt;"",COUNTIFS('People'!$A$6:$A$505,C73)&lt;&gt;1)),"Check parent ID",IF(AND(B73&lt;&gt;"",B73=C73),"Same parent twice",""))))</x:f>
      </x:c>
    </x:row>
    <x:row r="74" ht="25" customHeight="1">
      <x:c r="A74" s="10"/>
      <x:c r="B74" s="10"/>
      <x:c r="C74" s="10"/>
      <x:c r="D74" s="11"/>
      <x:c r="E74" s="11"/>
      <x:c r="F74" s="11"/>
      <x:c r="G74" s="10"/>
      <x:c r="H74" s="10"/>
      <x:c r="I74" s="5" t="str">
        <x:f>IF(B74="","",IF(COUNTIFS('People'!$A$6:$A$505,B74)=1,INDEX('People'!$M$6:$M$505,MATCH(B74,'People'!$A$6:$A$505,0))&amp;"","[Check ID]"))</x:f>
      </x:c>
      <x:c r="J74" s="5" t="str">
        <x:f>IF(C74="","",IF(COUNTIFS('People'!$A$6:$A$505,C74)=1,INDEX('People'!$M$6:$M$505,MATCH(C74,'People'!$A$6:$A$505,0))&amp;"","[Check ID]"))</x:f>
      </x:c>
      <x:c r="K74" s="5" t="str">
        <x:f>IF(A74="","",IF(COUNTIFS($A$6:$A$305,A74)&lt;&gt;1,"Duplicate family ID",IF(OR(AND(B74&lt;&gt;"",COUNTIFS('People'!$A$6:$A$505,B74)&lt;&gt;1),AND(C74&lt;&gt;"",COUNTIFS('People'!$A$6:$A$505,C74)&lt;&gt;1)),"Check parent ID",IF(AND(B74&lt;&gt;"",B74=C74),"Same parent twice",""))))</x:f>
      </x:c>
    </x:row>
    <x:row r="75" ht="25" customHeight="1">
      <x:c r="A75" s="10"/>
      <x:c r="B75" s="10"/>
      <x:c r="C75" s="10"/>
      <x:c r="D75" s="11"/>
      <x:c r="E75" s="11"/>
      <x:c r="F75" s="11"/>
      <x:c r="G75" s="10"/>
      <x:c r="H75" s="10"/>
      <x:c r="I75" s="5" t="str">
        <x:f>IF(B75="","",IF(COUNTIFS('People'!$A$6:$A$505,B75)=1,INDEX('People'!$M$6:$M$505,MATCH(B75,'People'!$A$6:$A$505,0))&amp;"","[Check ID]"))</x:f>
      </x:c>
      <x:c r="J75" s="5" t="str">
        <x:f>IF(C75="","",IF(COUNTIFS('People'!$A$6:$A$505,C75)=1,INDEX('People'!$M$6:$M$505,MATCH(C75,'People'!$A$6:$A$505,0))&amp;"","[Check ID]"))</x:f>
      </x:c>
      <x:c r="K75" s="5" t="str">
        <x:f>IF(A75="","",IF(COUNTIFS($A$6:$A$305,A75)&lt;&gt;1,"Duplicate family ID",IF(OR(AND(B75&lt;&gt;"",COUNTIFS('People'!$A$6:$A$505,B75)&lt;&gt;1),AND(C75&lt;&gt;"",COUNTIFS('People'!$A$6:$A$505,C75)&lt;&gt;1)),"Check parent ID",IF(AND(B75&lt;&gt;"",B75=C75),"Same parent twice",""))))</x:f>
      </x:c>
    </x:row>
    <x:row r="76" ht="25" customHeight="1">
      <x:c r="A76" s="10"/>
      <x:c r="B76" s="10"/>
      <x:c r="C76" s="10"/>
      <x:c r="D76" s="11"/>
      <x:c r="E76" s="11"/>
      <x:c r="F76" s="11"/>
      <x:c r="G76" s="10"/>
      <x:c r="H76" s="10"/>
      <x:c r="I76" s="5" t="str">
        <x:f>IF(B76="","",IF(COUNTIFS('People'!$A$6:$A$505,B76)=1,INDEX('People'!$M$6:$M$505,MATCH(B76,'People'!$A$6:$A$505,0))&amp;"","[Check ID]"))</x:f>
      </x:c>
      <x:c r="J76" s="5" t="str">
        <x:f>IF(C76="","",IF(COUNTIFS('People'!$A$6:$A$505,C76)=1,INDEX('People'!$M$6:$M$505,MATCH(C76,'People'!$A$6:$A$505,0))&amp;"","[Check ID]"))</x:f>
      </x:c>
      <x:c r="K76" s="5" t="str">
        <x:f>IF(A76="","",IF(COUNTIFS($A$6:$A$305,A76)&lt;&gt;1,"Duplicate family ID",IF(OR(AND(B76&lt;&gt;"",COUNTIFS('People'!$A$6:$A$505,B76)&lt;&gt;1),AND(C76&lt;&gt;"",COUNTIFS('People'!$A$6:$A$505,C76)&lt;&gt;1)),"Check parent ID",IF(AND(B76&lt;&gt;"",B76=C76),"Same parent twice",""))))</x:f>
      </x:c>
    </x:row>
    <x:row r="77" ht="25" customHeight="1">
      <x:c r="A77" s="10"/>
      <x:c r="B77" s="10"/>
      <x:c r="C77" s="10"/>
      <x:c r="D77" s="11"/>
      <x:c r="E77" s="11"/>
      <x:c r="F77" s="11"/>
      <x:c r="G77" s="10"/>
      <x:c r="H77" s="10"/>
      <x:c r="I77" s="5" t="str">
        <x:f>IF(B77="","",IF(COUNTIFS('People'!$A$6:$A$505,B77)=1,INDEX('People'!$M$6:$M$505,MATCH(B77,'People'!$A$6:$A$505,0))&amp;"","[Check ID]"))</x:f>
      </x:c>
      <x:c r="J77" s="5" t="str">
        <x:f>IF(C77="","",IF(COUNTIFS('People'!$A$6:$A$505,C77)=1,INDEX('People'!$M$6:$M$505,MATCH(C77,'People'!$A$6:$A$505,0))&amp;"","[Check ID]"))</x:f>
      </x:c>
      <x:c r="K77" s="5" t="str">
        <x:f>IF(A77="","",IF(COUNTIFS($A$6:$A$305,A77)&lt;&gt;1,"Duplicate family ID",IF(OR(AND(B77&lt;&gt;"",COUNTIFS('People'!$A$6:$A$505,B77)&lt;&gt;1),AND(C77&lt;&gt;"",COUNTIFS('People'!$A$6:$A$505,C77)&lt;&gt;1)),"Check parent ID",IF(AND(B77&lt;&gt;"",B77=C77),"Same parent twice",""))))</x:f>
      </x:c>
    </x:row>
    <x:row r="78" ht="25" customHeight="1">
      <x:c r="A78" s="10"/>
      <x:c r="B78" s="10"/>
      <x:c r="C78" s="10"/>
      <x:c r="D78" s="11"/>
      <x:c r="E78" s="11"/>
      <x:c r="F78" s="11"/>
      <x:c r="G78" s="10"/>
      <x:c r="H78" s="10"/>
      <x:c r="I78" s="5" t="str">
        <x:f>IF(B78="","",IF(COUNTIFS('People'!$A$6:$A$505,B78)=1,INDEX('People'!$M$6:$M$505,MATCH(B78,'People'!$A$6:$A$505,0))&amp;"","[Check ID]"))</x:f>
      </x:c>
      <x:c r="J78" s="5" t="str">
        <x:f>IF(C78="","",IF(COUNTIFS('People'!$A$6:$A$505,C78)=1,INDEX('People'!$M$6:$M$505,MATCH(C78,'People'!$A$6:$A$505,0))&amp;"","[Check ID]"))</x:f>
      </x:c>
      <x:c r="K78" s="5" t="str">
        <x:f>IF(A78="","",IF(COUNTIFS($A$6:$A$305,A78)&lt;&gt;1,"Duplicate family ID",IF(OR(AND(B78&lt;&gt;"",COUNTIFS('People'!$A$6:$A$505,B78)&lt;&gt;1),AND(C78&lt;&gt;"",COUNTIFS('People'!$A$6:$A$505,C78)&lt;&gt;1)),"Check parent ID",IF(AND(B78&lt;&gt;"",B78=C78),"Same parent twice",""))))</x:f>
      </x:c>
    </x:row>
    <x:row r="79" ht="25" customHeight="1">
      <x:c r="A79" s="10"/>
      <x:c r="B79" s="10"/>
      <x:c r="C79" s="10"/>
      <x:c r="D79" s="11"/>
      <x:c r="E79" s="11"/>
      <x:c r="F79" s="11"/>
      <x:c r="G79" s="10"/>
      <x:c r="H79" s="10"/>
      <x:c r="I79" s="5" t="str">
        <x:f>IF(B79="","",IF(COUNTIFS('People'!$A$6:$A$505,B79)=1,INDEX('People'!$M$6:$M$505,MATCH(B79,'People'!$A$6:$A$505,0))&amp;"","[Check ID]"))</x:f>
      </x:c>
      <x:c r="J79" s="5" t="str">
        <x:f>IF(C79="","",IF(COUNTIFS('People'!$A$6:$A$505,C79)=1,INDEX('People'!$M$6:$M$505,MATCH(C79,'People'!$A$6:$A$505,0))&amp;"","[Check ID]"))</x:f>
      </x:c>
      <x:c r="K79" s="5" t="str">
        <x:f>IF(A79="","",IF(COUNTIFS($A$6:$A$305,A79)&lt;&gt;1,"Duplicate family ID",IF(OR(AND(B79&lt;&gt;"",COUNTIFS('People'!$A$6:$A$505,B79)&lt;&gt;1),AND(C79&lt;&gt;"",COUNTIFS('People'!$A$6:$A$505,C79)&lt;&gt;1)),"Check parent ID",IF(AND(B79&lt;&gt;"",B79=C79),"Same parent twice",""))))</x:f>
      </x:c>
    </x:row>
    <x:row r="80" ht="25" customHeight="1">
      <x:c r="A80" s="10"/>
      <x:c r="B80" s="10"/>
      <x:c r="C80" s="10"/>
      <x:c r="D80" s="11"/>
      <x:c r="E80" s="11"/>
      <x:c r="F80" s="11"/>
      <x:c r="G80" s="10"/>
      <x:c r="H80" s="10"/>
      <x:c r="I80" s="5" t="str">
        <x:f>IF(B80="","",IF(COUNTIFS('People'!$A$6:$A$505,B80)=1,INDEX('People'!$M$6:$M$505,MATCH(B80,'People'!$A$6:$A$505,0))&amp;"","[Check ID]"))</x:f>
      </x:c>
      <x:c r="J80" s="5" t="str">
        <x:f>IF(C80="","",IF(COUNTIFS('People'!$A$6:$A$505,C80)=1,INDEX('People'!$M$6:$M$505,MATCH(C80,'People'!$A$6:$A$505,0))&amp;"","[Check ID]"))</x:f>
      </x:c>
      <x:c r="K80" s="5" t="str">
        <x:f>IF(A80="","",IF(COUNTIFS($A$6:$A$305,A80)&lt;&gt;1,"Duplicate family ID",IF(OR(AND(B80&lt;&gt;"",COUNTIFS('People'!$A$6:$A$505,B80)&lt;&gt;1),AND(C80&lt;&gt;"",COUNTIFS('People'!$A$6:$A$505,C80)&lt;&gt;1)),"Check parent ID",IF(AND(B80&lt;&gt;"",B80=C80),"Same parent twice",""))))</x:f>
      </x:c>
    </x:row>
    <x:row r="81" ht="25" customHeight="1">
      <x:c r="A81" s="10"/>
      <x:c r="B81" s="10"/>
      <x:c r="C81" s="10"/>
      <x:c r="D81" s="11"/>
      <x:c r="E81" s="11"/>
      <x:c r="F81" s="11"/>
      <x:c r="G81" s="10"/>
      <x:c r="H81" s="10"/>
      <x:c r="I81" s="5" t="str">
        <x:f>IF(B81="","",IF(COUNTIFS('People'!$A$6:$A$505,B81)=1,INDEX('People'!$M$6:$M$505,MATCH(B81,'People'!$A$6:$A$505,0))&amp;"","[Check ID]"))</x:f>
      </x:c>
      <x:c r="J81" s="5" t="str">
        <x:f>IF(C81="","",IF(COUNTIFS('People'!$A$6:$A$505,C81)=1,INDEX('People'!$M$6:$M$505,MATCH(C81,'People'!$A$6:$A$505,0))&amp;"","[Check ID]"))</x:f>
      </x:c>
      <x:c r="K81" s="5" t="str">
        <x:f>IF(A81="","",IF(COUNTIFS($A$6:$A$305,A81)&lt;&gt;1,"Duplicate family ID",IF(OR(AND(B81&lt;&gt;"",COUNTIFS('People'!$A$6:$A$505,B81)&lt;&gt;1),AND(C81&lt;&gt;"",COUNTIFS('People'!$A$6:$A$505,C81)&lt;&gt;1)),"Check parent ID",IF(AND(B81&lt;&gt;"",B81=C81),"Same parent twice",""))))</x:f>
      </x:c>
    </x:row>
    <x:row r="82" ht="25" customHeight="1">
      <x:c r="A82" s="10"/>
      <x:c r="B82" s="10"/>
      <x:c r="C82" s="10"/>
      <x:c r="D82" s="11"/>
      <x:c r="E82" s="11"/>
      <x:c r="F82" s="11"/>
      <x:c r="G82" s="10"/>
      <x:c r="H82" s="10"/>
      <x:c r="I82" s="5" t="str">
        <x:f>IF(B82="","",IF(COUNTIFS('People'!$A$6:$A$505,B82)=1,INDEX('People'!$M$6:$M$505,MATCH(B82,'People'!$A$6:$A$505,0))&amp;"","[Check ID]"))</x:f>
      </x:c>
      <x:c r="J82" s="5" t="str">
        <x:f>IF(C82="","",IF(COUNTIFS('People'!$A$6:$A$505,C82)=1,INDEX('People'!$M$6:$M$505,MATCH(C82,'People'!$A$6:$A$505,0))&amp;"","[Check ID]"))</x:f>
      </x:c>
      <x:c r="K82" s="5" t="str">
        <x:f>IF(A82="","",IF(COUNTIFS($A$6:$A$305,A82)&lt;&gt;1,"Duplicate family ID",IF(OR(AND(B82&lt;&gt;"",COUNTIFS('People'!$A$6:$A$505,B82)&lt;&gt;1),AND(C82&lt;&gt;"",COUNTIFS('People'!$A$6:$A$505,C82)&lt;&gt;1)),"Check parent ID",IF(AND(B82&lt;&gt;"",B82=C82),"Same parent twice",""))))</x:f>
      </x:c>
    </x:row>
    <x:row r="83" ht="25" customHeight="1">
      <x:c r="A83" s="10"/>
      <x:c r="B83" s="10"/>
      <x:c r="C83" s="10"/>
      <x:c r="D83" s="11"/>
      <x:c r="E83" s="11"/>
      <x:c r="F83" s="11"/>
      <x:c r="G83" s="10"/>
      <x:c r="H83" s="10"/>
      <x:c r="I83" s="5" t="str">
        <x:f>IF(B83="","",IF(COUNTIFS('People'!$A$6:$A$505,B83)=1,INDEX('People'!$M$6:$M$505,MATCH(B83,'People'!$A$6:$A$505,0))&amp;"","[Check ID]"))</x:f>
      </x:c>
      <x:c r="J83" s="5" t="str">
        <x:f>IF(C83="","",IF(COUNTIFS('People'!$A$6:$A$505,C83)=1,INDEX('People'!$M$6:$M$505,MATCH(C83,'People'!$A$6:$A$505,0))&amp;"","[Check ID]"))</x:f>
      </x:c>
      <x:c r="K83" s="5" t="str">
        <x:f>IF(A83="","",IF(COUNTIFS($A$6:$A$305,A83)&lt;&gt;1,"Duplicate family ID",IF(OR(AND(B83&lt;&gt;"",COUNTIFS('People'!$A$6:$A$505,B83)&lt;&gt;1),AND(C83&lt;&gt;"",COUNTIFS('People'!$A$6:$A$505,C83)&lt;&gt;1)),"Check parent ID",IF(AND(B83&lt;&gt;"",B83=C83),"Same parent twice",""))))</x:f>
      </x:c>
    </x:row>
    <x:row r="84" ht="25" customHeight="1">
      <x:c r="A84" s="10"/>
      <x:c r="B84" s="10"/>
      <x:c r="C84" s="10"/>
      <x:c r="D84" s="11"/>
      <x:c r="E84" s="11"/>
      <x:c r="F84" s="11"/>
      <x:c r="G84" s="10"/>
      <x:c r="H84" s="10"/>
      <x:c r="I84" s="5" t="str">
        <x:f>IF(B84="","",IF(COUNTIFS('People'!$A$6:$A$505,B84)=1,INDEX('People'!$M$6:$M$505,MATCH(B84,'People'!$A$6:$A$505,0))&amp;"","[Check ID]"))</x:f>
      </x:c>
      <x:c r="J84" s="5" t="str">
        <x:f>IF(C84="","",IF(COUNTIFS('People'!$A$6:$A$505,C84)=1,INDEX('People'!$M$6:$M$505,MATCH(C84,'People'!$A$6:$A$505,0))&amp;"","[Check ID]"))</x:f>
      </x:c>
      <x:c r="K84" s="5" t="str">
        <x:f>IF(A84="","",IF(COUNTIFS($A$6:$A$305,A84)&lt;&gt;1,"Duplicate family ID",IF(OR(AND(B84&lt;&gt;"",COUNTIFS('People'!$A$6:$A$505,B84)&lt;&gt;1),AND(C84&lt;&gt;"",COUNTIFS('People'!$A$6:$A$505,C84)&lt;&gt;1)),"Check parent ID",IF(AND(B84&lt;&gt;"",B84=C84),"Same parent twice",""))))</x:f>
      </x:c>
    </x:row>
    <x:row r="85" ht="25" customHeight="1">
      <x:c r="A85" s="10"/>
      <x:c r="B85" s="10"/>
      <x:c r="C85" s="10"/>
      <x:c r="D85" s="11"/>
      <x:c r="E85" s="11"/>
      <x:c r="F85" s="11"/>
      <x:c r="G85" s="10"/>
      <x:c r="H85" s="10"/>
      <x:c r="I85" s="5" t="str">
        <x:f>IF(B85="","",IF(COUNTIFS('People'!$A$6:$A$505,B85)=1,INDEX('People'!$M$6:$M$505,MATCH(B85,'People'!$A$6:$A$505,0))&amp;"","[Check ID]"))</x:f>
      </x:c>
      <x:c r="J85" s="5" t="str">
        <x:f>IF(C85="","",IF(COUNTIFS('People'!$A$6:$A$505,C85)=1,INDEX('People'!$M$6:$M$505,MATCH(C85,'People'!$A$6:$A$505,0))&amp;"","[Check ID]"))</x:f>
      </x:c>
      <x:c r="K85" s="5" t="str">
        <x:f>IF(A85="","",IF(COUNTIFS($A$6:$A$305,A85)&lt;&gt;1,"Duplicate family ID",IF(OR(AND(B85&lt;&gt;"",COUNTIFS('People'!$A$6:$A$505,B85)&lt;&gt;1),AND(C85&lt;&gt;"",COUNTIFS('People'!$A$6:$A$505,C85)&lt;&gt;1)),"Check parent ID",IF(AND(B85&lt;&gt;"",B85=C85),"Same parent twice",""))))</x:f>
      </x:c>
    </x:row>
    <x:row r="86" ht="25" customHeight="1">
      <x:c r="A86" s="10"/>
      <x:c r="B86" s="10"/>
      <x:c r="C86" s="10"/>
      <x:c r="D86" s="11"/>
      <x:c r="E86" s="11"/>
      <x:c r="F86" s="11"/>
      <x:c r="G86" s="10"/>
      <x:c r="H86" s="10"/>
      <x:c r="I86" s="5" t="str">
        <x:f>IF(B86="","",IF(COUNTIFS('People'!$A$6:$A$505,B86)=1,INDEX('People'!$M$6:$M$505,MATCH(B86,'People'!$A$6:$A$505,0))&amp;"","[Check ID]"))</x:f>
      </x:c>
      <x:c r="J86" s="5" t="str">
        <x:f>IF(C86="","",IF(COUNTIFS('People'!$A$6:$A$505,C86)=1,INDEX('People'!$M$6:$M$505,MATCH(C86,'People'!$A$6:$A$505,0))&amp;"","[Check ID]"))</x:f>
      </x:c>
      <x:c r="K86" s="5" t="str">
        <x:f>IF(A86="","",IF(COUNTIFS($A$6:$A$305,A86)&lt;&gt;1,"Duplicate family ID",IF(OR(AND(B86&lt;&gt;"",COUNTIFS('People'!$A$6:$A$505,B86)&lt;&gt;1),AND(C86&lt;&gt;"",COUNTIFS('People'!$A$6:$A$505,C86)&lt;&gt;1)),"Check parent ID",IF(AND(B86&lt;&gt;"",B86=C86),"Same parent twice",""))))</x:f>
      </x:c>
    </x:row>
    <x:row r="87" ht="25" customHeight="1">
      <x:c r="A87" s="10"/>
      <x:c r="B87" s="10"/>
      <x:c r="C87" s="10"/>
      <x:c r="D87" s="11"/>
      <x:c r="E87" s="11"/>
      <x:c r="F87" s="11"/>
      <x:c r="G87" s="10"/>
      <x:c r="H87" s="10"/>
      <x:c r="I87" s="5" t="str">
        <x:f>IF(B87="","",IF(COUNTIFS('People'!$A$6:$A$505,B87)=1,INDEX('People'!$M$6:$M$505,MATCH(B87,'People'!$A$6:$A$505,0))&amp;"","[Check ID]"))</x:f>
      </x:c>
      <x:c r="J87" s="5" t="str">
        <x:f>IF(C87="","",IF(COUNTIFS('People'!$A$6:$A$505,C87)=1,INDEX('People'!$M$6:$M$505,MATCH(C87,'People'!$A$6:$A$505,0))&amp;"","[Check ID]"))</x:f>
      </x:c>
      <x:c r="K87" s="5" t="str">
        <x:f>IF(A87="","",IF(COUNTIFS($A$6:$A$305,A87)&lt;&gt;1,"Duplicate family ID",IF(OR(AND(B87&lt;&gt;"",COUNTIFS('People'!$A$6:$A$505,B87)&lt;&gt;1),AND(C87&lt;&gt;"",COUNTIFS('People'!$A$6:$A$505,C87)&lt;&gt;1)),"Check parent ID",IF(AND(B87&lt;&gt;"",B87=C87),"Same parent twice",""))))</x:f>
      </x:c>
    </x:row>
    <x:row r="88" ht="25" customHeight="1">
      <x:c r="A88" s="10"/>
      <x:c r="B88" s="10"/>
      <x:c r="C88" s="10"/>
      <x:c r="D88" s="11"/>
      <x:c r="E88" s="11"/>
      <x:c r="F88" s="11"/>
      <x:c r="G88" s="10"/>
      <x:c r="H88" s="10"/>
      <x:c r="I88" s="5" t="str">
        <x:f>IF(B88="","",IF(COUNTIFS('People'!$A$6:$A$505,B88)=1,INDEX('People'!$M$6:$M$505,MATCH(B88,'People'!$A$6:$A$505,0))&amp;"","[Check ID]"))</x:f>
      </x:c>
      <x:c r="J88" s="5" t="str">
        <x:f>IF(C88="","",IF(COUNTIFS('People'!$A$6:$A$505,C88)=1,INDEX('People'!$M$6:$M$505,MATCH(C88,'People'!$A$6:$A$505,0))&amp;"","[Check ID]"))</x:f>
      </x:c>
      <x:c r="K88" s="5" t="str">
        <x:f>IF(A88="","",IF(COUNTIFS($A$6:$A$305,A88)&lt;&gt;1,"Duplicate family ID",IF(OR(AND(B88&lt;&gt;"",COUNTIFS('People'!$A$6:$A$505,B88)&lt;&gt;1),AND(C88&lt;&gt;"",COUNTIFS('People'!$A$6:$A$505,C88)&lt;&gt;1)),"Check parent ID",IF(AND(B88&lt;&gt;"",B88=C88),"Same parent twice",""))))</x:f>
      </x:c>
    </x:row>
    <x:row r="89" ht="25" customHeight="1">
      <x:c r="A89" s="10"/>
      <x:c r="B89" s="10"/>
      <x:c r="C89" s="10"/>
      <x:c r="D89" s="11"/>
      <x:c r="E89" s="11"/>
      <x:c r="F89" s="11"/>
      <x:c r="G89" s="10"/>
      <x:c r="H89" s="10"/>
      <x:c r="I89" s="5" t="str">
        <x:f>IF(B89="","",IF(COUNTIFS('People'!$A$6:$A$505,B89)=1,INDEX('People'!$M$6:$M$505,MATCH(B89,'People'!$A$6:$A$505,0))&amp;"","[Check ID]"))</x:f>
      </x:c>
      <x:c r="J89" s="5" t="str">
        <x:f>IF(C89="","",IF(COUNTIFS('People'!$A$6:$A$505,C89)=1,INDEX('People'!$M$6:$M$505,MATCH(C89,'People'!$A$6:$A$505,0))&amp;"","[Check ID]"))</x:f>
      </x:c>
      <x:c r="K89" s="5" t="str">
        <x:f>IF(A89="","",IF(COUNTIFS($A$6:$A$305,A89)&lt;&gt;1,"Duplicate family ID",IF(OR(AND(B89&lt;&gt;"",COUNTIFS('People'!$A$6:$A$505,B89)&lt;&gt;1),AND(C89&lt;&gt;"",COUNTIFS('People'!$A$6:$A$505,C89)&lt;&gt;1)),"Check parent ID",IF(AND(B89&lt;&gt;"",B89=C89),"Same parent twice",""))))</x:f>
      </x:c>
    </x:row>
    <x:row r="90" ht="25" customHeight="1">
      <x:c r="A90" s="10"/>
      <x:c r="B90" s="10"/>
      <x:c r="C90" s="10"/>
      <x:c r="D90" s="11"/>
      <x:c r="E90" s="11"/>
      <x:c r="F90" s="11"/>
      <x:c r="G90" s="10"/>
      <x:c r="H90" s="10"/>
      <x:c r="I90" s="5" t="str">
        <x:f>IF(B90="","",IF(COUNTIFS('People'!$A$6:$A$505,B90)=1,INDEX('People'!$M$6:$M$505,MATCH(B90,'People'!$A$6:$A$505,0))&amp;"","[Check ID]"))</x:f>
      </x:c>
      <x:c r="J90" s="5" t="str">
        <x:f>IF(C90="","",IF(COUNTIFS('People'!$A$6:$A$505,C90)=1,INDEX('People'!$M$6:$M$505,MATCH(C90,'People'!$A$6:$A$505,0))&amp;"","[Check ID]"))</x:f>
      </x:c>
      <x:c r="K90" s="5" t="str">
        <x:f>IF(A90="","",IF(COUNTIFS($A$6:$A$305,A90)&lt;&gt;1,"Duplicate family ID",IF(OR(AND(B90&lt;&gt;"",COUNTIFS('People'!$A$6:$A$505,B90)&lt;&gt;1),AND(C90&lt;&gt;"",COUNTIFS('People'!$A$6:$A$505,C90)&lt;&gt;1)),"Check parent ID",IF(AND(B90&lt;&gt;"",B90=C90),"Same parent twice",""))))</x:f>
      </x:c>
    </x:row>
    <x:row r="91" ht="25" customHeight="1">
      <x:c r="A91" s="10"/>
      <x:c r="B91" s="10"/>
      <x:c r="C91" s="10"/>
      <x:c r="D91" s="11"/>
      <x:c r="E91" s="11"/>
      <x:c r="F91" s="11"/>
      <x:c r="G91" s="10"/>
      <x:c r="H91" s="10"/>
      <x:c r="I91" s="5" t="str">
        <x:f>IF(B91="","",IF(COUNTIFS('People'!$A$6:$A$505,B91)=1,INDEX('People'!$M$6:$M$505,MATCH(B91,'People'!$A$6:$A$505,0))&amp;"","[Check ID]"))</x:f>
      </x:c>
      <x:c r="J91" s="5" t="str">
        <x:f>IF(C91="","",IF(COUNTIFS('People'!$A$6:$A$505,C91)=1,INDEX('People'!$M$6:$M$505,MATCH(C91,'People'!$A$6:$A$505,0))&amp;"","[Check ID]"))</x:f>
      </x:c>
      <x:c r="K91" s="5" t="str">
        <x:f>IF(A91="","",IF(COUNTIFS($A$6:$A$305,A91)&lt;&gt;1,"Duplicate family ID",IF(OR(AND(B91&lt;&gt;"",COUNTIFS('People'!$A$6:$A$505,B91)&lt;&gt;1),AND(C91&lt;&gt;"",COUNTIFS('People'!$A$6:$A$505,C91)&lt;&gt;1)),"Check parent ID",IF(AND(B91&lt;&gt;"",B91=C91),"Same parent twice",""))))</x:f>
      </x:c>
    </x:row>
    <x:row r="92" ht="25" customHeight="1">
      <x:c r="A92" s="10"/>
      <x:c r="B92" s="10"/>
      <x:c r="C92" s="10"/>
      <x:c r="D92" s="11"/>
      <x:c r="E92" s="11"/>
      <x:c r="F92" s="11"/>
      <x:c r="G92" s="10"/>
      <x:c r="H92" s="10"/>
      <x:c r="I92" s="5" t="str">
        <x:f>IF(B92="","",IF(COUNTIFS('People'!$A$6:$A$505,B92)=1,INDEX('People'!$M$6:$M$505,MATCH(B92,'People'!$A$6:$A$505,0))&amp;"","[Check ID]"))</x:f>
      </x:c>
      <x:c r="J92" s="5" t="str">
        <x:f>IF(C92="","",IF(COUNTIFS('People'!$A$6:$A$505,C92)=1,INDEX('People'!$M$6:$M$505,MATCH(C92,'People'!$A$6:$A$505,0))&amp;"","[Check ID]"))</x:f>
      </x:c>
      <x:c r="K92" s="5" t="str">
        <x:f>IF(A92="","",IF(COUNTIFS($A$6:$A$305,A92)&lt;&gt;1,"Duplicate family ID",IF(OR(AND(B92&lt;&gt;"",COUNTIFS('People'!$A$6:$A$505,B92)&lt;&gt;1),AND(C92&lt;&gt;"",COUNTIFS('People'!$A$6:$A$505,C92)&lt;&gt;1)),"Check parent ID",IF(AND(B92&lt;&gt;"",B92=C92),"Same parent twice",""))))</x:f>
      </x:c>
    </x:row>
    <x:row r="93" ht="25" customHeight="1">
      <x:c r="A93" s="10"/>
      <x:c r="B93" s="10"/>
      <x:c r="C93" s="10"/>
      <x:c r="D93" s="11"/>
      <x:c r="E93" s="11"/>
      <x:c r="F93" s="11"/>
      <x:c r="G93" s="10"/>
      <x:c r="H93" s="10"/>
      <x:c r="I93" s="5" t="str">
        <x:f>IF(B93="","",IF(COUNTIFS('People'!$A$6:$A$505,B93)=1,INDEX('People'!$M$6:$M$505,MATCH(B93,'People'!$A$6:$A$505,0))&amp;"","[Check ID]"))</x:f>
      </x:c>
      <x:c r="J93" s="5" t="str">
        <x:f>IF(C93="","",IF(COUNTIFS('People'!$A$6:$A$505,C93)=1,INDEX('People'!$M$6:$M$505,MATCH(C93,'People'!$A$6:$A$505,0))&amp;"","[Check ID]"))</x:f>
      </x:c>
      <x:c r="K93" s="5" t="str">
        <x:f>IF(A93="","",IF(COUNTIFS($A$6:$A$305,A93)&lt;&gt;1,"Duplicate family ID",IF(OR(AND(B93&lt;&gt;"",COUNTIFS('People'!$A$6:$A$505,B93)&lt;&gt;1),AND(C93&lt;&gt;"",COUNTIFS('People'!$A$6:$A$505,C93)&lt;&gt;1)),"Check parent ID",IF(AND(B93&lt;&gt;"",B93=C93),"Same parent twice",""))))</x:f>
      </x:c>
    </x:row>
    <x:row r="94" ht="25" customHeight="1">
      <x:c r="A94" s="10"/>
      <x:c r="B94" s="10"/>
      <x:c r="C94" s="10"/>
      <x:c r="D94" s="11"/>
      <x:c r="E94" s="11"/>
      <x:c r="F94" s="11"/>
      <x:c r="G94" s="10"/>
      <x:c r="H94" s="10"/>
      <x:c r="I94" s="5" t="str">
        <x:f>IF(B94="","",IF(COUNTIFS('People'!$A$6:$A$505,B94)=1,INDEX('People'!$M$6:$M$505,MATCH(B94,'People'!$A$6:$A$505,0))&amp;"","[Check ID]"))</x:f>
      </x:c>
      <x:c r="J94" s="5" t="str">
        <x:f>IF(C94="","",IF(COUNTIFS('People'!$A$6:$A$505,C94)=1,INDEX('People'!$M$6:$M$505,MATCH(C94,'People'!$A$6:$A$505,0))&amp;"","[Check ID]"))</x:f>
      </x:c>
      <x:c r="K94" s="5" t="str">
        <x:f>IF(A94="","",IF(COUNTIFS($A$6:$A$305,A94)&lt;&gt;1,"Duplicate family ID",IF(OR(AND(B94&lt;&gt;"",COUNTIFS('People'!$A$6:$A$505,B94)&lt;&gt;1),AND(C94&lt;&gt;"",COUNTIFS('People'!$A$6:$A$505,C94)&lt;&gt;1)),"Check parent ID",IF(AND(B94&lt;&gt;"",B94=C94),"Same parent twice",""))))</x:f>
      </x:c>
    </x:row>
    <x:row r="95" ht="25" customHeight="1">
      <x:c r="A95" s="10"/>
      <x:c r="B95" s="10"/>
      <x:c r="C95" s="10"/>
      <x:c r="D95" s="11"/>
      <x:c r="E95" s="11"/>
      <x:c r="F95" s="11"/>
      <x:c r="G95" s="10"/>
      <x:c r="H95" s="10"/>
      <x:c r="I95" s="5" t="str">
        <x:f>IF(B95="","",IF(COUNTIFS('People'!$A$6:$A$505,B95)=1,INDEX('People'!$M$6:$M$505,MATCH(B95,'People'!$A$6:$A$505,0))&amp;"","[Check ID]"))</x:f>
      </x:c>
      <x:c r="J95" s="5" t="str">
        <x:f>IF(C95="","",IF(COUNTIFS('People'!$A$6:$A$505,C95)=1,INDEX('People'!$M$6:$M$505,MATCH(C95,'People'!$A$6:$A$505,0))&amp;"","[Check ID]"))</x:f>
      </x:c>
      <x:c r="K95" s="5" t="str">
        <x:f>IF(A95="","",IF(COUNTIFS($A$6:$A$305,A95)&lt;&gt;1,"Duplicate family ID",IF(OR(AND(B95&lt;&gt;"",COUNTIFS('People'!$A$6:$A$505,B95)&lt;&gt;1),AND(C95&lt;&gt;"",COUNTIFS('People'!$A$6:$A$505,C95)&lt;&gt;1)),"Check parent ID",IF(AND(B95&lt;&gt;"",B95=C95),"Same parent twice",""))))</x:f>
      </x:c>
    </x:row>
    <x:row r="96" ht="25" customHeight="1">
      <x:c r="A96" s="10"/>
      <x:c r="B96" s="10"/>
      <x:c r="C96" s="10"/>
      <x:c r="D96" s="11"/>
      <x:c r="E96" s="11"/>
      <x:c r="F96" s="11"/>
      <x:c r="G96" s="10"/>
      <x:c r="H96" s="10"/>
      <x:c r="I96" s="5" t="str">
        <x:f>IF(B96="","",IF(COUNTIFS('People'!$A$6:$A$505,B96)=1,INDEX('People'!$M$6:$M$505,MATCH(B96,'People'!$A$6:$A$505,0))&amp;"","[Check ID]"))</x:f>
      </x:c>
      <x:c r="J96" s="5" t="str">
        <x:f>IF(C96="","",IF(COUNTIFS('People'!$A$6:$A$505,C96)=1,INDEX('People'!$M$6:$M$505,MATCH(C96,'People'!$A$6:$A$505,0))&amp;"","[Check ID]"))</x:f>
      </x:c>
      <x:c r="K96" s="5" t="str">
        <x:f>IF(A96="","",IF(COUNTIFS($A$6:$A$305,A96)&lt;&gt;1,"Duplicate family ID",IF(OR(AND(B96&lt;&gt;"",COUNTIFS('People'!$A$6:$A$505,B96)&lt;&gt;1),AND(C96&lt;&gt;"",COUNTIFS('People'!$A$6:$A$505,C96)&lt;&gt;1)),"Check parent ID",IF(AND(B96&lt;&gt;"",B96=C96),"Same parent twice",""))))</x:f>
      </x:c>
    </x:row>
    <x:row r="97" ht="25" customHeight="1">
      <x:c r="A97" s="10"/>
      <x:c r="B97" s="10"/>
      <x:c r="C97" s="10"/>
      <x:c r="D97" s="11"/>
      <x:c r="E97" s="11"/>
      <x:c r="F97" s="11"/>
      <x:c r="G97" s="10"/>
      <x:c r="H97" s="10"/>
      <x:c r="I97" s="5" t="str">
        <x:f>IF(B97="","",IF(COUNTIFS('People'!$A$6:$A$505,B97)=1,INDEX('People'!$M$6:$M$505,MATCH(B97,'People'!$A$6:$A$505,0))&amp;"","[Check ID]"))</x:f>
      </x:c>
      <x:c r="J97" s="5" t="str">
        <x:f>IF(C97="","",IF(COUNTIFS('People'!$A$6:$A$505,C97)=1,INDEX('People'!$M$6:$M$505,MATCH(C97,'People'!$A$6:$A$505,0))&amp;"","[Check ID]"))</x:f>
      </x:c>
      <x:c r="K97" s="5" t="str">
        <x:f>IF(A97="","",IF(COUNTIFS($A$6:$A$305,A97)&lt;&gt;1,"Duplicate family ID",IF(OR(AND(B97&lt;&gt;"",COUNTIFS('People'!$A$6:$A$505,B97)&lt;&gt;1),AND(C97&lt;&gt;"",COUNTIFS('People'!$A$6:$A$505,C97)&lt;&gt;1)),"Check parent ID",IF(AND(B97&lt;&gt;"",B97=C97),"Same parent twice",""))))</x:f>
      </x:c>
    </x:row>
    <x:row r="98" ht="25" customHeight="1">
      <x:c r="A98" s="10"/>
      <x:c r="B98" s="10"/>
      <x:c r="C98" s="10"/>
      <x:c r="D98" s="11"/>
      <x:c r="E98" s="11"/>
      <x:c r="F98" s="11"/>
      <x:c r="G98" s="10"/>
      <x:c r="H98" s="10"/>
      <x:c r="I98" s="5" t="str">
        <x:f>IF(B98="","",IF(COUNTIFS('People'!$A$6:$A$505,B98)=1,INDEX('People'!$M$6:$M$505,MATCH(B98,'People'!$A$6:$A$505,0))&amp;"","[Check ID]"))</x:f>
      </x:c>
      <x:c r="J98" s="5" t="str">
        <x:f>IF(C98="","",IF(COUNTIFS('People'!$A$6:$A$505,C98)=1,INDEX('People'!$M$6:$M$505,MATCH(C98,'People'!$A$6:$A$505,0))&amp;"","[Check ID]"))</x:f>
      </x:c>
      <x:c r="K98" s="5" t="str">
        <x:f>IF(A98="","",IF(COUNTIFS($A$6:$A$305,A98)&lt;&gt;1,"Duplicate family ID",IF(OR(AND(B98&lt;&gt;"",COUNTIFS('People'!$A$6:$A$505,B98)&lt;&gt;1),AND(C98&lt;&gt;"",COUNTIFS('People'!$A$6:$A$505,C98)&lt;&gt;1)),"Check parent ID",IF(AND(B98&lt;&gt;"",B98=C98),"Same parent twice",""))))</x:f>
      </x:c>
    </x:row>
    <x:row r="99" ht="25" customHeight="1">
      <x:c r="A99" s="10"/>
      <x:c r="B99" s="10"/>
      <x:c r="C99" s="10"/>
      <x:c r="D99" s="11"/>
      <x:c r="E99" s="11"/>
      <x:c r="F99" s="11"/>
      <x:c r="G99" s="10"/>
      <x:c r="H99" s="10"/>
      <x:c r="I99" s="5" t="str">
        <x:f>IF(B99="","",IF(COUNTIFS('People'!$A$6:$A$505,B99)=1,INDEX('People'!$M$6:$M$505,MATCH(B99,'People'!$A$6:$A$505,0))&amp;"","[Check ID]"))</x:f>
      </x:c>
      <x:c r="J99" s="5" t="str">
        <x:f>IF(C99="","",IF(COUNTIFS('People'!$A$6:$A$505,C99)=1,INDEX('People'!$M$6:$M$505,MATCH(C99,'People'!$A$6:$A$505,0))&amp;"","[Check ID]"))</x:f>
      </x:c>
      <x:c r="K99" s="5" t="str">
        <x:f>IF(A99="","",IF(COUNTIFS($A$6:$A$305,A99)&lt;&gt;1,"Duplicate family ID",IF(OR(AND(B99&lt;&gt;"",COUNTIFS('People'!$A$6:$A$505,B99)&lt;&gt;1),AND(C99&lt;&gt;"",COUNTIFS('People'!$A$6:$A$505,C99)&lt;&gt;1)),"Check parent ID",IF(AND(B99&lt;&gt;"",B99=C99),"Same parent twice",""))))</x:f>
      </x:c>
    </x:row>
    <x:row r="100" ht="25" customHeight="1">
      <x:c r="A100" s="10"/>
      <x:c r="B100" s="10"/>
      <x:c r="C100" s="10"/>
      <x:c r="D100" s="11"/>
      <x:c r="E100" s="11"/>
      <x:c r="F100" s="11"/>
      <x:c r="G100" s="10"/>
      <x:c r="H100" s="10"/>
      <x:c r="I100" s="5" t="str">
        <x:f>IF(B100="","",IF(COUNTIFS('People'!$A$6:$A$505,B100)=1,INDEX('People'!$M$6:$M$505,MATCH(B100,'People'!$A$6:$A$505,0))&amp;"","[Check ID]"))</x:f>
      </x:c>
      <x:c r="J100" s="5" t="str">
        <x:f>IF(C100="","",IF(COUNTIFS('People'!$A$6:$A$505,C100)=1,INDEX('People'!$M$6:$M$505,MATCH(C100,'People'!$A$6:$A$505,0))&amp;"","[Check ID]"))</x:f>
      </x:c>
      <x:c r="K100" s="5" t="str">
        <x:f>IF(A100="","",IF(COUNTIFS($A$6:$A$305,A100)&lt;&gt;1,"Duplicate family ID",IF(OR(AND(B100&lt;&gt;"",COUNTIFS('People'!$A$6:$A$505,B100)&lt;&gt;1),AND(C100&lt;&gt;"",COUNTIFS('People'!$A$6:$A$505,C100)&lt;&gt;1)),"Check parent ID",IF(AND(B100&lt;&gt;"",B100=C100),"Same parent twice",""))))</x:f>
      </x:c>
    </x:row>
    <x:row r="101" ht="25" customHeight="1">
      <x:c r="A101" s="10"/>
      <x:c r="B101" s="10"/>
      <x:c r="C101" s="10"/>
      <x:c r="D101" s="11"/>
      <x:c r="E101" s="11"/>
      <x:c r="F101" s="11"/>
      <x:c r="G101" s="10"/>
      <x:c r="H101" s="10"/>
      <x:c r="I101" s="5" t="str">
        <x:f>IF(B101="","",IF(COUNTIFS('People'!$A$6:$A$505,B101)=1,INDEX('People'!$M$6:$M$505,MATCH(B101,'People'!$A$6:$A$505,0))&amp;"","[Check ID]"))</x:f>
      </x:c>
      <x:c r="J101" s="5" t="str">
        <x:f>IF(C101="","",IF(COUNTIFS('People'!$A$6:$A$505,C101)=1,INDEX('People'!$M$6:$M$505,MATCH(C101,'People'!$A$6:$A$505,0))&amp;"","[Check ID]"))</x:f>
      </x:c>
      <x:c r="K101" s="5" t="str">
        <x:f>IF(A101="","",IF(COUNTIFS($A$6:$A$305,A101)&lt;&gt;1,"Duplicate family ID",IF(OR(AND(B101&lt;&gt;"",COUNTIFS('People'!$A$6:$A$505,B101)&lt;&gt;1),AND(C101&lt;&gt;"",COUNTIFS('People'!$A$6:$A$505,C101)&lt;&gt;1)),"Check parent ID",IF(AND(B101&lt;&gt;"",B101=C101),"Same parent twice",""))))</x:f>
      </x:c>
    </x:row>
    <x:row r="102" ht="25" customHeight="1">
      <x:c r="A102" s="10"/>
      <x:c r="B102" s="10"/>
      <x:c r="C102" s="10"/>
      <x:c r="D102" s="11"/>
      <x:c r="E102" s="11"/>
      <x:c r="F102" s="11"/>
      <x:c r="G102" s="10"/>
      <x:c r="H102" s="10"/>
      <x:c r="I102" s="5" t="str">
        <x:f>IF(B102="","",IF(COUNTIFS('People'!$A$6:$A$505,B102)=1,INDEX('People'!$M$6:$M$505,MATCH(B102,'People'!$A$6:$A$505,0))&amp;"","[Check ID]"))</x:f>
      </x:c>
      <x:c r="J102" s="5" t="str">
        <x:f>IF(C102="","",IF(COUNTIFS('People'!$A$6:$A$505,C102)=1,INDEX('People'!$M$6:$M$505,MATCH(C102,'People'!$A$6:$A$505,0))&amp;"","[Check ID]"))</x:f>
      </x:c>
      <x:c r="K102" s="5" t="str">
        <x:f>IF(A102="","",IF(COUNTIFS($A$6:$A$305,A102)&lt;&gt;1,"Duplicate family ID",IF(OR(AND(B102&lt;&gt;"",COUNTIFS('People'!$A$6:$A$505,B102)&lt;&gt;1),AND(C102&lt;&gt;"",COUNTIFS('People'!$A$6:$A$505,C102)&lt;&gt;1)),"Check parent ID",IF(AND(B102&lt;&gt;"",B102=C102),"Same parent twice",""))))</x:f>
      </x:c>
    </x:row>
    <x:row r="103" ht="25" customHeight="1">
      <x:c r="A103" s="10"/>
      <x:c r="B103" s="10"/>
      <x:c r="C103" s="10"/>
      <x:c r="D103" s="11"/>
      <x:c r="E103" s="11"/>
      <x:c r="F103" s="11"/>
      <x:c r="G103" s="10"/>
      <x:c r="H103" s="10"/>
      <x:c r="I103" s="5" t="str">
        <x:f>IF(B103="","",IF(COUNTIFS('People'!$A$6:$A$505,B103)=1,INDEX('People'!$M$6:$M$505,MATCH(B103,'People'!$A$6:$A$505,0))&amp;"","[Check ID]"))</x:f>
      </x:c>
      <x:c r="J103" s="5" t="str">
        <x:f>IF(C103="","",IF(COUNTIFS('People'!$A$6:$A$505,C103)=1,INDEX('People'!$M$6:$M$505,MATCH(C103,'People'!$A$6:$A$505,0))&amp;"","[Check ID]"))</x:f>
      </x:c>
      <x:c r="K103" s="5" t="str">
        <x:f>IF(A103="","",IF(COUNTIFS($A$6:$A$305,A103)&lt;&gt;1,"Duplicate family ID",IF(OR(AND(B103&lt;&gt;"",COUNTIFS('People'!$A$6:$A$505,B103)&lt;&gt;1),AND(C103&lt;&gt;"",COUNTIFS('People'!$A$6:$A$505,C103)&lt;&gt;1)),"Check parent ID",IF(AND(B103&lt;&gt;"",B103=C103),"Same parent twice",""))))</x:f>
      </x:c>
    </x:row>
    <x:row r="104" ht="25" customHeight="1">
      <x:c r="A104" s="10"/>
      <x:c r="B104" s="10"/>
      <x:c r="C104" s="10"/>
      <x:c r="D104" s="11"/>
      <x:c r="E104" s="11"/>
      <x:c r="F104" s="11"/>
      <x:c r="G104" s="10"/>
      <x:c r="H104" s="10"/>
      <x:c r="I104" s="5" t="str">
        <x:f>IF(B104="","",IF(COUNTIFS('People'!$A$6:$A$505,B104)=1,INDEX('People'!$M$6:$M$505,MATCH(B104,'People'!$A$6:$A$505,0))&amp;"","[Check ID]"))</x:f>
      </x:c>
      <x:c r="J104" s="5" t="str">
        <x:f>IF(C104="","",IF(COUNTIFS('People'!$A$6:$A$505,C104)=1,INDEX('People'!$M$6:$M$505,MATCH(C104,'People'!$A$6:$A$505,0))&amp;"","[Check ID]"))</x:f>
      </x:c>
      <x:c r="K104" s="5" t="str">
        <x:f>IF(A104="","",IF(COUNTIFS($A$6:$A$305,A104)&lt;&gt;1,"Duplicate family ID",IF(OR(AND(B104&lt;&gt;"",COUNTIFS('People'!$A$6:$A$505,B104)&lt;&gt;1),AND(C104&lt;&gt;"",COUNTIFS('People'!$A$6:$A$505,C104)&lt;&gt;1)),"Check parent ID",IF(AND(B104&lt;&gt;"",B104=C104),"Same parent twice",""))))</x:f>
      </x:c>
    </x:row>
    <x:row r="105" ht="25" customHeight="1">
      <x:c r="A105" s="10"/>
      <x:c r="B105" s="10"/>
      <x:c r="C105" s="10"/>
      <x:c r="D105" s="11"/>
      <x:c r="E105" s="11"/>
      <x:c r="F105" s="11"/>
      <x:c r="G105" s="10"/>
      <x:c r="H105" s="10"/>
      <x:c r="I105" s="5" t="str">
        <x:f>IF(B105="","",IF(COUNTIFS('People'!$A$6:$A$505,B105)=1,INDEX('People'!$M$6:$M$505,MATCH(B105,'People'!$A$6:$A$505,0))&amp;"","[Check ID]"))</x:f>
      </x:c>
      <x:c r="J105" s="5" t="str">
        <x:f>IF(C105="","",IF(COUNTIFS('People'!$A$6:$A$505,C105)=1,INDEX('People'!$M$6:$M$505,MATCH(C105,'People'!$A$6:$A$505,0))&amp;"","[Check ID]"))</x:f>
      </x:c>
      <x:c r="K105" s="5" t="str">
        <x:f>IF(A105="","",IF(COUNTIFS($A$6:$A$305,A105)&lt;&gt;1,"Duplicate family ID",IF(OR(AND(B105&lt;&gt;"",COUNTIFS('People'!$A$6:$A$505,B105)&lt;&gt;1),AND(C105&lt;&gt;"",COUNTIFS('People'!$A$6:$A$505,C105)&lt;&gt;1)),"Check parent ID",IF(AND(B105&lt;&gt;"",B105=C105),"Same parent twice",""))))</x:f>
      </x:c>
    </x:row>
    <x:row r="106" ht="25" customHeight="1">
      <x:c r="A106" s="10"/>
      <x:c r="B106" s="10"/>
      <x:c r="C106" s="10"/>
      <x:c r="D106" s="11"/>
      <x:c r="E106" s="11"/>
      <x:c r="F106" s="11"/>
      <x:c r="G106" s="10"/>
      <x:c r="H106" s="10"/>
      <x:c r="I106" s="5" t="str">
        <x:f>IF(B106="","",IF(COUNTIFS('People'!$A$6:$A$505,B106)=1,INDEX('People'!$M$6:$M$505,MATCH(B106,'People'!$A$6:$A$505,0))&amp;"","[Check ID]"))</x:f>
      </x:c>
      <x:c r="J106" s="5" t="str">
        <x:f>IF(C106="","",IF(COUNTIFS('People'!$A$6:$A$505,C106)=1,INDEX('People'!$M$6:$M$505,MATCH(C106,'People'!$A$6:$A$505,0))&amp;"","[Check ID]"))</x:f>
      </x:c>
      <x:c r="K106" s="5" t="str">
        <x:f>IF(A106="","",IF(COUNTIFS($A$6:$A$305,A106)&lt;&gt;1,"Duplicate family ID",IF(OR(AND(B106&lt;&gt;"",COUNTIFS('People'!$A$6:$A$505,B106)&lt;&gt;1),AND(C106&lt;&gt;"",COUNTIFS('People'!$A$6:$A$505,C106)&lt;&gt;1)),"Check parent ID",IF(AND(B106&lt;&gt;"",B106=C106),"Same parent twice",""))))</x:f>
      </x:c>
    </x:row>
    <x:row r="107" ht="25" customHeight="1">
      <x:c r="A107" s="10"/>
      <x:c r="B107" s="10"/>
      <x:c r="C107" s="10"/>
      <x:c r="D107" s="11"/>
      <x:c r="E107" s="11"/>
      <x:c r="F107" s="11"/>
      <x:c r="G107" s="10"/>
      <x:c r="H107" s="10"/>
      <x:c r="I107" s="5" t="str">
        <x:f>IF(B107="","",IF(COUNTIFS('People'!$A$6:$A$505,B107)=1,INDEX('People'!$M$6:$M$505,MATCH(B107,'People'!$A$6:$A$505,0))&amp;"","[Check ID]"))</x:f>
      </x:c>
      <x:c r="J107" s="5" t="str">
        <x:f>IF(C107="","",IF(COUNTIFS('People'!$A$6:$A$505,C107)=1,INDEX('People'!$M$6:$M$505,MATCH(C107,'People'!$A$6:$A$505,0))&amp;"","[Check ID]"))</x:f>
      </x:c>
      <x:c r="K107" s="5" t="str">
        <x:f>IF(A107="","",IF(COUNTIFS($A$6:$A$305,A107)&lt;&gt;1,"Duplicate family ID",IF(OR(AND(B107&lt;&gt;"",COUNTIFS('People'!$A$6:$A$505,B107)&lt;&gt;1),AND(C107&lt;&gt;"",COUNTIFS('People'!$A$6:$A$505,C107)&lt;&gt;1)),"Check parent ID",IF(AND(B107&lt;&gt;"",B107=C107),"Same parent twice",""))))</x:f>
      </x:c>
    </x:row>
    <x:row r="108" ht="25" customHeight="1">
      <x:c r="A108" s="10"/>
      <x:c r="B108" s="10"/>
      <x:c r="C108" s="10"/>
      <x:c r="D108" s="11"/>
      <x:c r="E108" s="11"/>
      <x:c r="F108" s="11"/>
      <x:c r="G108" s="10"/>
      <x:c r="H108" s="10"/>
      <x:c r="I108" s="5" t="str">
        <x:f>IF(B108="","",IF(COUNTIFS('People'!$A$6:$A$505,B108)=1,INDEX('People'!$M$6:$M$505,MATCH(B108,'People'!$A$6:$A$505,0))&amp;"","[Check ID]"))</x:f>
      </x:c>
      <x:c r="J108" s="5" t="str">
        <x:f>IF(C108="","",IF(COUNTIFS('People'!$A$6:$A$505,C108)=1,INDEX('People'!$M$6:$M$505,MATCH(C108,'People'!$A$6:$A$505,0))&amp;"","[Check ID]"))</x:f>
      </x:c>
      <x:c r="K108" s="5" t="str">
        <x:f>IF(A108="","",IF(COUNTIFS($A$6:$A$305,A108)&lt;&gt;1,"Duplicate family ID",IF(OR(AND(B108&lt;&gt;"",COUNTIFS('People'!$A$6:$A$505,B108)&lt;&gt;1),AND(C108&lt;&gt;"",COUNTIFS('People'!$A$6:$A$505,C108)&lt;&gt;1)),"Check parent ID",IF(AND(B108&lt;&gt;"",B108=C108),"Same parent twice",""))))</x:f>
      </x:c>
    </x:row>
    <x:row r="109" ht="25" customHeight="1">
      <x:c r="A109" s="10"/>
      <x:c r="B109" s="10"/>
      <x:c r="C109" s="10"/>
      <x:c r="D109" s="11"/>
      <x:c r="E109" s="11"/>
      <x:c r="F109" s="11"/>
      <x:c r="G109" s="10"/>
      <x:c r="H109" s="10"/>
      <x:c r="I109" s="5" t="str">
        <x:f>IF(B109="","",IF(COUNTIFS('People'!$A$6:$A$505,B109)=1,INDEX('People'!$M$6:$M$505,MATCH(B109,'People'!$A$6:$A$505,0))&amp;"","[Check ID]"))</x:f>
      </x:c>
      <x:c r="J109" s="5" t="str">
        <x:f>IF(C109="","",IF(COUNTIFS('People'!$A$6:$A$505,C109)=1,INDEX('People'!$M$6:$M$505,MATCH(C109,'People'!$A$6:$A$505,0))&amp;"","[Check ID]"))</x:f>
      </x:c>
      <x:c r="K109" s="5" t="str">
        <x:f>IF(A109="","",IF(COUNTIFS($A$6:$A$305,A109)&lt;&gt;1,"Duplicate family ID",IF(OR(AND(B109&lt;&gt;"",COUNTIFS('People'!$A$6:$A$505,B109)&lt;&gt;1),AND(C109&lt;&gt;"",COUNTIFS('People'!$A$6:$A$505,C109)&lt;&gt;1)),"Check parent ID",IF(AND(B109&lt;&gt;"",B109=C109),"Same parent twice",""))))</x:f>
      </x:c>
    </x:row>
    <x:row r="110" ht="25" customHeight="1">
      <x:c r="A110" s="10"/>
      <x:c r="B110" s="10"/>
      <x:c r="C110" s="10"/>
      <x:c r="D110" s="11"/>
      <x:c r="E110" s="11"/>
      <x:c r="F110" s="11"/>
      <x:c r="G110" s="10"/>
      <x:c r="H110" s="10"/>
      <x:c r="I110" s="5" t="str">
        <x:f>IF(B110="","",IF(COUNTIFS('People'!$A$6:$A$505,B110)=1,INDEX('People'!$M$6:$M$505,MATCH(B110,'People'!$A$6:$A$505,0))&amp;"","[Check ID]"))</x:f>
      </x:c>
      <x:c r="J110" s="5" t="str">
        <x:f>IF(C110="","",IF(COUNTIFS('People'!$A$6:$A$505,C110)=1,INDEX('People'!$M$6:$M$505,MATCH(C110,'People'!$A$6:$A$505,0))&amp;"","[Check ID]"))</x:f>
      </x:c>
      <x:c r="K110" s="5" t="str">
        <x:f>IF(A110="","",IF(COUNTIFS($A$6:$A$305,A110)&lt;&gt;1,"Duplicate family ID",IF(OR(AND(B110&lt;&gt;"",COUNTIFS('People'!$A$6:$A$505,B110)&lt;&gt;1),AND(C110&lt;&gt;"",COUNTIFS('People'!$A$6:$A$505,C110)&lt;&gt;1)),"Check parent ID",IF(AND(B110&lt;&gt;"",B110=C110),"Same parent twice",""))))</x:f>
      </x:c>
    </x:row>
    <x:row r="111" ht="25" customHeight="1">
      <x:c r="A111" s="10"/>
      <x:c r="B111" s="10"/>
      <x:c r="C111" s="10"/>
      <x:c r="D111" s="11"/>
      <x:c r="E111" s="11"/>
      <x:c r="F111" s="11"/>
      <x:c r="G111" s="10"/>
      <x:c r="H111" s="10"/>
      <x:c r="I111" s="5" t="str">
        <x:f>IF(B111="","",IF(COUNTIFS('People'!$A$6:$A$505,B111)=1,INDEX('People'!$M$6:$M$505,MATCH(B111,'People'!$A$6:$A$505,0))&amp;"","[Check ID]"))</x:f>
      </x:c>
      <x:c r="J111" s="5" t="str">
        <x:f>IF(C111="","",IF(COUNTIFS('People'!$A$6:$A$505,C111)=1,INDEX('People'!$M$6:$M$505,MATCH(C111,'People'!$A$6:$A$505,0))&amp;"","[Check ID]"))</x:f>
      </x:c>
      <x:c r="K111" s="5" t="str">
        <x:f>IF(A111="","",IF(COUNTIFS($A$6:$A$305,A111)&lt;&gt;1,"Duplicate family ID",IF(OR(AND(B111&lt;&gt;"",COUNTIFS('People'!$A$6:$A$505,B111)&lt;&gt;1),AND(C111&lt;&gt;"",COUNTIFS('People'!$A$6:$A$505,C111)&lt;&gt;1)),"Check parent ID",IF(AND(B111&lt;&gt;"",B111=C111),"Same parent twice",""))))</x:f>
      </x:c>
    </x:row>
    <x:row r="112" ht="25" customHeight="1">
      <x:c r="A112" s="10"/>
      <x:c r="B112" s="10"/>
      <x:c r="C112" s="10"/>
      <x:c r="D112" s="11"/>
      <x:c r="E112" s="11"/>
      <x:c r="F112" s="11"/>
      <x:c r="G112" s="10"/>
      <x:c r="H112" s="10"/>
      <x:c r="I112" s="5" t="str">
        <x:f>IF(B112="","",IF(COUNTIFS('People'!$A$6:$A$505,B112)=1,INDEX('People'!$M$6:$M$505,MATCH(B112,'People'!$A$6:$A$505,0))&amp;"","[Check ID]"))</x:f>
      </x:c>
      <x:c r="J112" s="5" t="str">
        <x:f>IF(C112="","",IF(COUNTIFS('People'!$A$6:$A$505,C112)=1,INDEX('People'!$M$6:$M$505,MATCH(C112,'People'!$A$6:$A$505,0))&amp;"","[Check ID]"))</x:f>
      </x:c>
      <x:c r="K112" s="5" t="str">
        <x:f>IF(A112="","",IF(COUNTIFS($A$6:$A$305,A112)&lt;&gt;1,"Duplicate family ID",IF(OR(AND(B112&lt;&gt;"",COUNTIFS('People'!$A$6:$A$505,B112)&lt;&gt;1),AND(C112&lt;&gt;"",COUNTIFS('People'!$A$6:$A$505,C112)&lt;&gt;1)),"Check parent ID",IF(AND(B112&lt;&gt;"",B112=C112),"Same parent twice",""))))</x:f>
      </x:c>
    </x:row>
    <x:row r="113" ht="25" customHeight="1">
      <x:c r="A113" s="10"/>
      <x:c r="B113" s="10"/>
      <x:c r="C113" s="10"/>
      <x:c r="D113" s="11"/>
      <x:c r="E113" s="11"/>
      <x:c r="F113" s="11"/>
      <x:c r="G113" s="10"/>
      <x:c r="H113" s="10"/>
      <x:c r="I113" s="5" t="str">
        <x:f>IF(B113="","",IF(COUNTIFS('People'!$A$6:$A$505,B113)=1,INDEX('People'!$M$6:$M$505,MATCH(B113,'People'!$A$6:$A$505,0))&amp;"","[Check ID]"))</x:f>
      </x:c>
      <x:c r="J113" s="5" t="str">
        <x:f>IF(C113="","",IF(COUNTIFS('People'!$A$6:$A$505,C113)=1,INDEX('People'!$M$6:$M$505,MATCH(C113,'People'!$A$6:$A$505,0))&amp;"","[Check ID]"))</x:f>
      </x:c>
      <x:c r="K113" s="5" t="str">
        <x:f>IF(A113="","",IF(COUNTIFS($A$6:$A$305,A113)&lt;&gt;1,"Duplicate family ID",IF(OR(AND(B113&lt;&gt;"",COUNTIFS('People'!$A$6:$A$505,B113)&lt;&gt;1),AND(C113&lt;&gt;"",COUNTIFS('People'!$A$6:$A$505,C113)&lt;&gt;1)),"Check parent ID",IF(AND(B113&lt;&gt;"",B113=C113),"Same parent twice",""))))</x:f>
      </x:c>
    </x:row>
    <x:row r="114" ht="25" customHeight="1">
      <x:c r="A114" s="10"/>
      <x:c r="B114" s="10"/>
      <x:c r="C114" s="10"/>
      <x:c r="D114" s="11"/>
      <x:c r="E114" s="11"/>
      <x:c r="F114" s="11"/>
      <x:c r="G114" s="10"/>
      <x:c r="H114" s="10"/>
      <x:c r="I114" s="5" t="str">
        <x:f>IF(B114="","",IF(COUNTIFS('People'!$A$6:$A$505,B114)=1,INDEX('People'!$M$6:$M$505,MATCH(B114,'People'!$A$6:$A$505,0))&amp;"","[Check ID]"))</x:f>
      </x:c>
      <x:c r="J114" s="5" t="str">
        <x:f>IF(C114="","",IF(COUNTIFS('People'!$A$6:$A$505,C114)=1,INDEX('People'!$M$6:$M$505,MATCH(C114,'People'!$A$6:$A$505,0))&amp;"","[Check ID]"))</x:f>
      </x:c>
      <x:c r="K114" s="5" t="str">
        <x:f>IF(A114="","",IF(COUNTIFS($A$6:$A$305,A114)&lt;&gt;1,"Duplicate family ID",IF(OR(AND(B114&lt;&gt;"",COUNTIFS('People'!$A$6:$A$505,B114)&lt;&gt;1),AND(C114&lt;&gt;"",COUNTIFS('People'!$A$6:$A$505,C114)&lt;&gt;1)),"Check parent ID",IF(AND(B114&lt;&gt;"",B114=C114),"Same parent twice",""))))</x:f>
      </x:c>
    </x:row>
    <x:row r="115" ht="25" customHeight="1">
      <x:c r="A115" s="10"/>
      <x:c r="B115" s="10"/>
      <x:c r="C115" s="10"/>
      <x:c r="D115" s="11"/>
      <x:c r="E115" s="11"/>
      <x:c r="F115" s="11"/>
      <x:c r="G115" s="10"/>
      <x:c r="H115" s="10"/>
      <x:c r="I115" s="5" t="str">
        <x:f>IF(B115="","",IF(COUNTIFS('People'!$A$6:$A$505,B115)=1,INDEX('People'!$M$6:$M$505,MATCH(B115,'People'!$A$6:$A$505,0))&amp;"","[Check ID]"))</x:f>
      </x:c>
      <x:c r="J115" s="5" t="str">
        <x:f>IF(C115="","",IF(COUNTIFS('People'!$A$6:$A$505,C115)=1,INDEX('People'!$M$6:$M$505,MATCH(C115,'People'!$A$6:$A$505,0))&amp;"","[Check ID]"))</x:f>
      </x:c>
      <x:c r="K115" s="5" t="str">
        <x:f>IF(A115="","",IF(COUNTIFS($A$6:$A$305,A115)&lt;&gt;1,"Duplicate family ID",IF(OR(AND(B115&lt;&gt;"",COUNTIFS('People'!$A$6:$A$505,B115)&lt;&gt;1),AND(C115&lt;&gt;"",COUNTIFS('People'!$A$6:$A$505,C115)&lt;&gt;1)),"Check parent ID",IF(AND(B115&lt;&gt;"",B115=C115),"Same parent twice",""))))</x:f>
      </x:c>
    </x:row>
    <x:row r="116" ht="25" customHeight="1">
      <x:c r="A116" s="10"/>
      <x:c r="B116" s="10"/>
      <x:c r="C116" s="10"/>
      <x:c r="D116" s="11"/>
      <x:c r="E116" s="11"/>
      <x:c r="F116" s="11"/>
      <x:c r="G116" s="10"/>
      <x:c r="H116" s="10"/>
      <x:c r="I116" s="5" t="str">
        <x:f>IF(B116="","",IF(COUNTIFS('People'!$A$6:$A$505,B116)=1,INDEX('People'!$M$6:$M$505,MATCH(B116,'People'!$A$6:$A$505,0))&amp;"","[Check ID]"))</x:f>
      </x:c>
      <x:c r="J116" s="5" t="str">
        <x:f>IF(C116="","",IF(COUNTIFS('People'!$A$6:$A$505,C116)=1,INDEX('People'!$M$6:$M$505,MATCH(C116,'People'!$A$6:$A$505,0))&amp;"","[Check ID]"))</x:f>
      </x:c>
      <x:c r="K116" s="5" t="str">
        <x:f>IF(A116="","",IF(COUNTIFS($A$6:$A$305,A116)&lt;&gt;1,"Duplicate family ID",IF(OR(AND(B116&lt;&gt;"",COUNTIFS('People'!$A$6:$A$505,B116)&lt;&gt;1),AND(C116&lt;&gt;"",COUNTIFS('People'!$A$6:$A$505,C116)&lt;&gt;1)),"Check parent ID",IF(AND(B116&lt;&gt;"",B116=C116),"Same parent twice",""))))</x:f>
      </x:c>
    </x:row>
    <x:row r="117" ht="25" customHeight="1">
      <x:c r="A117" s="10"/>
      <x:c r="B117" s="10"/>
      <x:c r="C117" s="10"/>
      <x:c r="D117" s="11"/>
      <x:c r="E117" s="11"/>
      <x:c r="F117" s="11"/>
      <x:c r="G117" s="10"/>
      <x:c r="H117" s="10"/>
      <x:c r="I117" s="5" t="str">
        <x:f>IF(B117="","",IF(COUNTIFS('People'!$A$6:$A$505,B117)=1,INDEX('People'!$M$6:$M$505,MATCH(B117,'People'!$A$6:$A$505,0))&amp;"","[Check ID]"))</x:f>
      </x:c>
      <x:c r="J117" s="5" t="str">
        <x:f>IF(C117="","",IF(COUNTIFS('People'!$A$6:$A$505,C117)=1,INDEX('People'!$M$6:$M$505,MATCH(C117,'People'!$A$6:$A$505,0))&amp;"","[Check ID]"))</x:f>
      </x:c>
      <x:c r="K117" s="5" t="str">
        <x:f>IF(A117="","",IF(COUNTIFS($A$6:$A$305,A117)&lt;&gt;1,"Duplicate family ID",IF(OR(AND(B117&lt;&gt;"",COUNTIFS('People'!$A$6:$A$505,B117)&lt;&gt;1),AND(C117&lt;&gt;"",COUNTIFS('People'!$A$6:$A$505,C117)&lt;&gt;1)),"Check parent ID",IF(AND(B117&lt;&gt;"",B117=C117),"Same parent twice",""))))</x:f>
      </x:c>
    </x:row>
    <x:row r="118" ht="25" customHeight="1">
      <x:c r="A118" s="10"/>
      <x:c r="B118" s="10"/>
      <x:c r="C118" s="10"/>
      <x:c r="D118" s="11"/>
      <x:c r="E118" s="11"/>
      <x:c r="F118" s="11"/>
      <x:c r="G118" s="10"/>
      <x:c r="H118" s="10"/>
      <x:c r="I118" s="5" t="str">
        <x:f>IF(B118="","",IF(COUNTIFS('People'!$A$6:$A$505,B118)=1,INDEX('People'!$M$6:$M$505,MATCH(B118,'People'!$A$6:$A$505,0))&amp;"","[Check ID]"))</x:f>
      </x:c>
      <x:c r="J118" s="5" t="str">
        <x:f>IF(C118="","",IF(COUNTIFS('People'!$A$6:$A$505,C118)=1,INDEX('People'!$M$6:$M$505,MATCH(C118,'People'!$A$6:$A$505,0))&amp;"","[Check ID]"))</x:f>
      </x:c>
      <x:c r="K118" s="5" t="str">
        <x:f>IF(A118="","",IF(COUNTIFS($A$6:$A$305,A118)&lt;&gt;1,"Duplicate family ID",IF(OR(AND(B118&lt;&gt;"",COUNTIFS('People'!$A$6:$A$505,B118)&lt;&gt;1),AND(C118&lt;&gt;"",COUNTIFS('People'!$A$6:$A$505,C118)&lt;&gt;1)),"Check parent ID",IF(AND(B118&lt;&gt;"",B118=C118),"Same parent twice",""))))</x:f>
      </x:c>
    </x:row>
    <x:row r="119" ht="25" customHeight="1">
      <x:c r="A119" s="10"/>
      <x:c r="B119" s="10"/>
      <x:c r="C119" s="10"/>
      <x:c r="D119" s="11"/>
      <x:c r="E119" s="11"/>
      <x:c r="F119" s="11"/>
      <x:c r="G119" s="10"/>
      <x:c r="H119" s="10"/>
      <x:c r="I119" s="5" t="str">
        <x:f>IF(B119="","",IF(COUNTIFS('People'!$A$6:$A$505,B119)=1,INDEX('People'!$M$6:$M$505,MATCH(B119,'People'!$A$6:$A$505,0))&amp;"","[Check ID]"))</x:f>
      </x:c>
      <x:c r="J119" s="5" t="str">
        <x:f>IF(C119="","",IF(COUNTIFS('People'!$A$6:$A$505,C119)=1,INDEX('People'!$M$6:$M$505,MATCH(C119,'People'!$A$6:$A$505,0))&amp;"","[Check ID]"))</x:f>
      </x:c>
      <x:c r="K119" s="5" t="str">
        <x:f>IF(A119="","",IF(COUNTIFS($A$6:$A$305,A119)&lt;&gt;1,"Duplicate family ID",IF(OR(AND(B119&lt;&gt;"",COUNTIFS('People'!$A$6:$A$505,B119)&lt;&gt;1),AND(C119&lt;&gt;"",COUNTIFS('People'!$A$6:$A$505,C119)&lt;&gt;1)),"Check parent ID",IF(AND(B119&lt;&gt;"",B119=C119),"Same parent twice",""))))</x:f>
      </x:c>
    </x:row>
    <x:row r="120" ht="25" customHeight="1">
      <x:c r="A120" s="10"/>
      <x:c r="B120" s="10"/>
      <x:c r="C120" s="10"/>
      <x:c r="D120" s="11"/>
      <x:c r="E120" s="11"/>
      <x:c r="F120" s="11"/>
      <x:c r="G120" s="10"/>
      <x:c r="H120" s="10"/>
      <x:c r="I120" s="5" t="str">
        <x:f>IF(B120="","",IF(COUNTIFS('People'!$A$6:$A$505,B120)=1,INDEX('People'!$M$6:$M$505,MATCH(B120,'People'!$A$6:$A$505,0))&amp;"","[Check ID]"))</x:f>
      </x:c>
      <x:c r="J120" s="5" t="str">
        <x:f>IF(C120="","",IF(COUNTIFS('People'!$A$6:$A$505,C120)=1,INDEX('People'!$M$6:$M$505,MATCH(C120,'People'!$A$6:$A$505,0))&amp;"","[Check ID]"))</x:f>
      </x:c>
      <x:c r="K120" s="5" t="str">
        <x:f>IF(A120="","",IF(COUNTIFS($A$6:$A$305,A120)&lt;&gt;1,"Duplicate family ID",IF(OR(AND(B120&lt;&gt;"",COUNTIFS('People'!$A$6:$A$505,B120)&lt;&gt;1),AND(C120&lt;&gt;"",COUNTIFS('People'!$A$6:$A$505,C120)&lt;&gt;1)),"Check parent ID",IF(AND(B120&lt;&gt;"",B120=C120),"Same parent twice",""))))</x:f>
      </x:c>
    </x:row>
    <x:row r="121" ht="25" customHeight="1">
      <x:c r="A121" s="10"/>
      <x:c r="B121" s="10"/>
      <x:c r="C121" s="10"/>
      <x:c r="D121" s="11"/>
      <x:c r="E121" s="11"/>
      <x:c r="F121" s="11"/>
      <x:c r="G121" s="10"/>
      <x:c r="H121" s="10"/>
      <x:c r="I121" s="5" t="str">
        <x:f>IF(B121="","",IF(COUNTIFS('People'!$A$6:$A$505,B121)=1,INDEX('People'!$M$6:$M$505,MATCH(B121,'People'!$A$6:$A$505,0))&amp;"","[Check ID]"))</x:f>
      </x:c>
      <x:c r="J121" s="5" t="str">
        <x:f>IF(C121="","",IF(COUNTIFS('People'!$A$6:$A$505,C121)=1,INDEX('People'!$M$6:$M$505,MATCH(C121,'People'!$A$6:$A$505,0))&amp;"","[Check ID]"))</x:f>
      </x:c>
      <x:c r="K121" s="5" t="str">
        <x:f>IF(A121="","",IF(COUNTIFS($A$6:$A$305,A121)&lt;&gt;1,"Duplicate family ID",IF(OR(AND(B121&lt;&gt;"",COUNTIFS('People'!$A$6:$A$505,B121)&lt;&gt;1),AND(C121&lt;&gt;"",COUNTIFS('People'!$A$6:$A$505,C121)&lt;&gt;1)),"Check parent ID",IF(AND(B121&lt;&gt;"",B121=C121),"Same parent twice",""))))</x:f>
      </x:c>
    </x:row>
    <x:row r="122" ht="25" customHeight="1">
      <x:c r="A122" s="10"/>
      <x:c r="B122" s="10"/>
      <x:c r="C122" s="10"/>
      <x:c r="D122" s="11"/>
      <x:c r="E122" s="11"/>
      <x:c r="F122" s="11"/>
      <x:c r="G122" s="10"/>
      <x:c r="H122" s="10"/>
      <x:c r="I122" s="5" t="str">
        <x:f>IF(B122="","",IF(COUNTIFS('People'!$A$6:$A$505,B122)=1,INDEX('People'!$M$6:$M$505,MATCH(B122,'People'!$A$6:$A$505,0))&amp;"","[Check ID]"))</x:f>
      </x:c>
      <x:c r="J122" s="5" t="str">
        <x:f>IF(C122="","",IF(COUNTIFS('People'!$A$6:$A$505,C122)=1,INDEX('People'!$M$6:$M$505,MATCH(C122,'People'!$A$6:$A$505,0))&amp;"","[Check ID]"))</x:f>
      </x:c>
      <x:c r="K122" s="5" t="str">
        <x:f>IF(A122="","",IF(COUNTIFS($A$6:$A$305,A122)&lt;&gt;1,"Duplicate family ID",IF(OR(AND(B122&lt;&gt;"",COUNTIFS('People'!$A$6:$A$505,B122)&lt;&gt;1),AND(C122&lt;&gt;"",COUNTIFS('People'!$A$6:$A$505,C122)&lt;&gt;1)),"Check parent ID",IF(AND(B122&lt;&gt;"",B122=C122),"Same parent twice",""))))</x:f>
      </x:c>
    </x:row>
    <x:row r="123" ht="25" customHeight="1">
      <x:c r="A123" s="10"/>
      <x:c r="B123" s="10"/>
      <x:c r="C123" s="10"/>
      <x:c r="D123" s="11"/>
      <x:c r="E123" s="11"/>
      <x:c r="F123" s="11"/>
      <x:c r="G123" s="10"/>
      <x:c r="H123" s="10"/>
      <x:c r="I123" s="5" t="str">
        <x:f>IF(B123="","",IF(COUNTIFS('People'!$A$6:$A$505,B123)=1,INDEX('People'!$M$6:$M$505,MATCH(B123,'People'!$A$6:$A$505,0))&amp;"","[Check ID]"))</x:f>
      </x:c>
      <x:c r="J123" s="5" t="str">
        <x:f>IF(C123="","",IF(COUNTIFS('People'!$A$6:$A$505,C123)=1,INDEX('People'!$M$6:$M$505,MATCH(C123,'People'!$A$6:$A$505,0))&amp;"","[Check ID]"))</x:f>
      </x:c>
      <x:c r="K123" s="5" t="str">
        <x:f>IF(A123="","",IF(COUNTIFS($A$6:$A$305,A123)&lt;&gt;1,"Duplicate family ID",IF(OR(AND(B123&lt;&gt;"",COUNTIFS('People'!$A$6:$A$505,B123)&lt;&gt;1),AND(C123&lt;&gt;"",COUNTIFS('People'!$A$6:$A$505,C123)&lt;&gt;1)),"Check parent ID",IF(AND(B123&lt;&gt;"",B123=C123),"Same parent twice",""))))</x:f>
      </x:c>
    </x:row>
    <x:row r="124" ht="25" customHeight="1">
      <x:c r="A124" s="10"/>
      <x:c r="B124" s="10"/>
      <x:c r="C124" s="10"/>
      <x:c r="D124" s="11"/>
      <x:c r="E124" s="11"/>
      <x:c r="F124" s="11"/>
      <x:c r="G124" s="10"/>
      <x:c r="H124" s="10"/>
      <x:c r="I124" s="5" t="str">
        <x:f>IF(B124="","",IF(COUNTIFS('People'!$A$6:$A$505,B124)=1,INDEX('People'!$M$6:$M$505,MATCH(B124,'People'!$A$6:$A$505,0))&amp;"","[Check ID]"))</x:f>
      </x:c>
      <x:c r="J124" s="5" t="str">
        <x:f>IF(C124="","",IF(COUNTIFS('People'!$A$6:$A$505,C124)=1,INDEX('People'!$M$6:$M$505,MATCH(C124,'People'!$A$6:$A$505,0))&amp;"","[Check ID]"))</x:f>
      </x:c>
      <x:c r="K124" s="5" t="str">
        <x:f>IF(A124="","",IF(COUNTIFS($A$6:$A$305,A124)&lt;&gt;1,"Duplicate family ID",IF(OR(AND(B124&lt;&gt;"",COUNTIFS('People'!$A$6:$A$505,B124)&lt;&gt;1),AND(C124&lt;&gt;"",COUNTIFS('People'!$A$6:$A$505,C124)&lt;&gt;1)),"Check parent ID",IF(AND(B124&lt;&gt;"",B124=C124),"Same parent twice",""))))</x:f>
      </x:c>
    </x:row>
    <x:row r="125" ht="25" customHeight="1">
      <x:c r="A125" s="10"/>
      <x:c r="B125" s="10"/>
      <x:c r="C125" s="10"/>
      <x:c r="D125" s="11"/>
      <x:c r="E125" s="11"/>
      <x:c r="F125" s="11"/>
      <x:c r="G125" s="10"/>
      <x:c r="H125" s="10"/>
      <x:c r="I125" s="5" t="str">
        <x:f>IF(B125="","",IF(COUNTIFS('People'!$A$6:$A$505,B125)=1,INDEX('People'!$M$6:$M$505,MATCH(B125,'People'!$A$6:$A$505,0))&amp;"","[Check ID]"))</x:f>
      </x:c>
      <x:c r="J125" s="5" t="str">
        <x:f>IF(C125="","",IF(COUNTIFS('People'!$A$6:$A$505,C125)=1,INDEX('People'!$M$6:$M$505,MATCH(C125,'People'!$A$6:$A$505,0))&amp;"","[Check ID]"))</x:f>
      </x:c>
      <x:c r="K125" s="5" t="str">
        <x:f>IF(A125="","",IF(COUNTIFS($A$6:$A$305,A125)&lt;&gt;1,"Duplicate family ID",IF(OR(AND(B125&lt;&gt;"",COUNTIFS('People'!$A$6:$A$505,B125)&lt;&gt;1),AND(C125&lt;&gt;"",COUNTIFS('People'!$A$6:$A$505,C125)&lt;&gt;1)),"Check parent ID",IF(AND(B125&lt;&gt;"",B125=C125),"Same parent twice",""))))</x:f>
      </x:c>
    </x:row>
    <x:row r="126" ht="25" customHeight="1">
      <x:c r="A126" s="10"/>
      <x:c r="B126" s="10"/>
      <x:c r="C126" s="10"/>
      <x:c r="D126" s="11"/>
      <x:c r="E126" s="11"/>
      <x:c r="F126" s="11"/>
      <x:c r="G126" s="10"/>
      <x:c r="H126" s="10"/>
      <x:c r="I126" s="5" t="str">
        <x:f>IF(B126="","",IF(COUNTIFS('People'!$A$6:$A$505,B126)=1,INDEX('People'!$M$6:$M$505,MATCH(B126,'People'!$A$6:$A$505,0))&amp;"","[Check ID]"))</x:f>
      </x:c>
      <x:c r="J126" s="5" t="str">
        <x:f>IF(C126="","",IF(COUNTIFS('People'!$A$6:$A$505,C126)=1,INDEX('People'!$M$6:$M$505,MATCH(C126,'People'!$A$6:$A$505,0))&amp;"","[Check ID]"))</x:f>
      </x:c>
      <x:c r="K126" s="5" t="str">
        <x:f>IF(A126="","",IF(COUNTIFS($A$6:$A$305,A126)&lt;&gt;1,"Duplicate family ID",IF(OR(AND(B126&lt;&gt;"",COUNTIFS('People'!$A$6:$A$505,B126)&lt;&gt;1),AND(C126&lt;&gt;"",COUNTIFS('People'!$A$6:$A$505,C126)&lt;&gt;1)),"Check parent ID",IF(AND(B126&lt;&gt;"",B126=C126),"Same parent twice",""))))</x:f>
      </x:c>
    </x:row>
    <x:row r="127" ht="25" customHeight="1">
      <x:c r="A127" s="10"/>
      <x:c r="B127" s="10"/>
      <x:c r="C127" s="10"/>
      <x:c r="D127" s="11"/>
      <x:c r="E127" s="11"/>
      <x:c r="F127" s="11"/>
      <x:c r="G127" s="10"/>
      <x:c r="H127" s="10"/>
      <x:c r="I127" s="5" t="str">
        <x:f>IF(B127="","",IF(COUNTIFS('People'!$A$6:$A$505,B127)=1,INDEX('People'!$M$6:$M$505,MATCH(B127,'People'!$A$6:$A$505,0))&amp;"","[Check ID]"))</x:f>
      </x:c>
      <x:c r="J127" s="5" t="str">
        <x:f>IF(C127="","",IF(COUNTIFS('People'!$A$6:$A$505,C127)=1,INDEX('People'!$M$6:$M$505,MATCH(C127,'People'!$A$6:$A$505,0))&amp;"","[Check ID]"))</x:f>
      </x:c>
      <x:c r="K127" s="5" t="str">
        <x:f>IF(A127="","",IF(COUNTIFS($A$6:$A$305,A127)&lt;&gt;1,"Duplicate family ID",IF(OR(AND(B127&lt;&gt;"",COUNTIFS('People'!$A$6:$A$505,B127)&lt;&gt;1),AND(C127&lt;&gt;"",COUNTIFS('People'!$A$6:$A$505,C127)&lt;&gt;1)),"Check parent ID",IF(AND(B127&lt;&gt;"",B127=C127),"Same parent twice",""))))</x:f>
      </x:c>
    </x:row>
    <x:row r="128" ht="25" customHeight="1">
      <x:c r="A128" s="10"/>
      <x:c r="B128" s="10"/>
      <x:c r="C128" s="10"/>
      <x:c r="D128" s="11"/>
      <x:c r="E128" s="11"/>
      <x:c r="F128" s="11"/>
      <x:c r="G128" s="10"/>
      <x:c r="H128" s="10"/>
      <x:c r="I128" s="5" t="str">
        <x:f>IF(B128="","",IF(COUNTIFS('People'!$A$6:$A$505,B128)=1,INDEX('People'!$M$6:$M$505,MATCH(B128,'People'!$A$6:$A$505,0))&amp;"","[Check ID]"))</x:f>
      </x:c>
      <x:c r="J128" s="5" t="str">
        <x:f>IF(C128="","",IF(COUNTIFS('People'!$A$6:$A$505,C128)=1,INDEX('People'!$M$6:$M$505,MATCH(C128,'People'!$A$6:$A$505,0))&amp;"","[Check ID]"))</x:f>
      </x:c>
      <x:c r="K128" s="5" t="str">
        <x:f>IF(A128="","",IF(COUNTIFS($A$6:$A$305,A128)&lt;&gt;1,"Duplicate family ID",IF(OR(AND(B128&lt;&gt;"",COUNTIFS('People'!$A$6:$A$505,B128)&lt;&gt;1),AND(C128&lt;&gt;"",COUNTIFS('People'!$A$6:$A$505,C128)&lt;&gt;1)),"Check parent ID",IF(AND(B128&lt;&gt;"",B128=C128),"Same parent twice",""))))</x:f>
      </x:c>
    </x:row>
    <x:row r="129" ht="25" customHeight="1">
      <x:c r="A129" s="10"/>
      <x:c r="B129" s="10"/>
      <x:c r="C129" s="10"/>
      <x:c r="D129" s="11"/>
      <x:c r="E129" s="11"/>
      <x:c r="F129" s="11"/>
      <x:c r="G129" s="10"/>
      <x:c r="H129" s="10"/>
      <x:c r="I129" s="5" t="str">
        <x:f>IF(B129="","",IF(COUNTIFS('People'!$A$6:$A$505,B129)=1,INDEX('People'!$M$6:$M$505,MATCH(B129,'People'!$A$6:$A$505,0))&amp;"","[Check ID]"))</x:f>
      </x:c>
      <x:c r="J129" s="5" t="str">
        <x:f>IF(C129="","",IF(COUNTIFS('People'!$A$6:$A$505,C129)=1,INDEX('People'!$M$6:$M$505,MATCH(C129,'People'!$A$6:$A$505,0))&amp;"","[Check ID]"))</x:f>
      </x:c>
      <x:c r="K129" s="5" t="str">
        <x:f>IF(A129="","",IF(COUNTIFS($A$6:$A$305,A129)&lt;&gt;1,"Duplicate family ID",IF(OR(AND(B129&lt;&gt;"",COUNTIFS('People'!$A$6:$A$505,B129)&lt;&gt;1),AND(C129&lt;&gt;"",COUNTIFS('People'!$A$6:$A$505,C129)&lt;&gt;1)),"Check parent ID",IF(AND(B129&lt;&gt;"",B129=C129),"Same parent twice",""))))</x:f>
      </x:c>
    </x:row>
    <x:row r="130" ht="25" customHeight="1">
      <x:c r="A130" s="10"/>
      <x:c r="B130" s="10"/>
      <x:c r="C130" s="10"/>
      <x:c r="D130" s="11"/>
      <x:c r="E130" s="11"/>
      <x:c r="F130" s="11"/>
      <x:c r="G130" s="10"/>
      <x:c r="H130" s="10"/>
      <x:c r="I130" s="5" t="str">
        <x:f>IF(B130="","",IF(COUNTIFS('People'!$A$6:$A$505,B130)=1,INDEX('People'!$M$6:$M$505,MATCH(B130,'People'!$A$6:$A$505,0))&amp;"","[Check ID]"))</x:f>
      </x:c>
      <x:c r="J130" s="5" t="str">
        <x:f>IF(C130="","",IF(COUNTIFS('People'!$A$6:$A$505,C130)=1,INDEX('People'!$M$6:$M$505,MATCH(C130,'People'!$A$6:$A$505,0))&amp;"","[Check ID]"))</x:f>
      </x:c>
      <x:c r="K130" s="5" t="str">
        <x:f>IF(A130="","",IF(COUNTIFS($A$6:$A$305,A130)&lt;&gt;1,"Duplicate family ID",IF(OR(AND(B130&lt;&gt;"",COUNTIFS('People'!$A$6:$A$505,B130)&lt;&gt;1),AND(C130&lt;&gt;"",COUNTIFS('People'!$A$6:$A$505,C130)&lt;&gt;1)),"Check parent ID",IF(AND(B130&lt;&gt;"",B130=C130),"Same parent twice",""))))</x:f>
      </x:c>
    </x:row>
    <x:row r="131" ht="25" customHeight="1">
      <x:c r="A131" s="10"/>
      <x:c r="B131" s="10"/>
      <x:c r="C131" s="10"/>
      <x:c r="D131" s="11"/>
      <x:c r="E131" s="11"/>
      <x:c r="F131" s="11"/>
      <x:c r="G131" s="10"/>
      <x:c r="H131" s="10"/>
      <x:c r="I131" s="5" t="str">
        <x:f>IF(B131="","",IF(COUNTIFS('People'!$A$6:$A$505,B131)=1,INDEX('People'!$M$6:$M$505,MATCH(B131,'People'!$A$6:$A$505,0))&amp;"","[Check ID]"))</x:f>
      </x:c>
      <x:c r="J131" s="5" t="str">
        <x:f>IF(C131="","",IF(COUNTIFS('People'!$A$6:$A$505,C131)=1,INDEX('People'!$M$6:$M$505,MATCH(C131,'People'!$A$6:$A$505,0))&amp;"","[Check ID]"))</x:f>
      </x:c>
      <x:c r="K131" s="5" t="str">
        <x:f>IF(A131="","",IF(COUNTIFS($A$6:$A$305,A131)&lt;&gt;1,"Duplicate family ID",IF(OR(AND(B131&lt;&gt;"",COUNTIFS('People'!$A$6:$A$505,B131)&lt;&gt;1),AND(C131&lt;&gt;"",COUNTIFS('People'!$A$6:$A$505,C131)&lt;&gt;1)),"Check parent ID",IF(AND(B131&lt;&gt;"",B131=C131),"Same parent twice",""))))</x:f>
      </x:c>
    </x:row>
    <x:row r="132" ht="25" customHeight="1">
      <x:c r="A132" s="10"/>
      <x:c r="B132" s="10"/>
      <x:c r="C132" s="10"/>
      <x:c r="D132" s="11"/>
      <x:c r="E132" s="11"/>
      <x:c r="F132" s="11"/>
      <x:c r="G132" s="10"/>
      <x:c r="H132" s="10"/>
      <x:c r="I132" s="5" t="str">
        <x:f>IF(B132="","",IF(COUNTIFS('People'!$A$6:$A$505,B132)=1,INDEX('People'!$M$6:$M$505,MATCH(B132,'People'!$A$6:$A$505,0))&amp;"","[Check ID]"))</x:f>
      </x:c>
      <x:c r="J132" s="5" t="str">
        <x:f>IF(C132="","",IF(COUNTIFS('People'!$A$6:$A$505,C132)=1,INDEX('People'!$M$6:$M$505,MATCH(C132,'People'!$A$6:$A$505,0))&amp;"","[Check ID]"))</x:f>
      </x:c>
      <x:c r="K132" s="5" t="str">
        <x:f>IF(A132="","",IF(COUNTIFS($A$6:$A$305,A132)&lt;&gt;1,"Duplicate family ID",IF(OR(AND(B132&lt;&gt;"",COUNTIFS('People'!$A$6:$A$505,B132)&lt;&gt;1),AND(C132&lt;&gt;"",COUNTIFS('People'!$A$6:$A$505,C132)&lt;&gt;1)),"Check parent ID",IF(AND(B132&lt;&gt;"",B132=C132),"Same parent twice",""))))</x:f>
      </x:c>
    </x:row>
    <x:row r="133" ht="25" customHeight="1">
      <x:c r="A133" s="10"/>
      <x:c r="B133" s="10"/>
      <x:c r="C133" s="10"/>
      <x:c r="D133" s="11"/>
      <x:c r="E133" s="11"/>
      <x:c r="F133" s="11"/>
      <x:c r="G133" s="10"/>
      <x:c r="H133" s="10"/>
      <x:c r="I133" s="5" t="str">
        <x:f>IF(B133="","",IF(COUNTIFS('People'!$A$6:$A$505,B133)=1,INDEX('People'!$M$6:$M$505,MATCH(B133,'People'!$A$6:$A$505,0))&amp;"","[Check ID]"))</x:f>
      </x:c>
      <x:c r="J133" s="5" t="str">
        <x:f>IF(C133="","",IF(COUNTIFS('People'!$A$6:$A$505,C133)=1,INDEX('People'!$M$6:$M$505,MATCH(C133,'People'!$A$6:$A$505,0))&amp;"","[Check ID]"))</x:f>
      </x:c>
      <x:c r="K133" s="5" t="str">
        <x:f>IF(A133="","",IF(COUNTIFS($A$6:$A$305,A133)&lt;&gt;1,"Duplicate family ID",IF(OR(AND(B133&lt;&gt;"",COUNTIFS('People'!$A$6:$A$505,B133)&lt;&gt;1),AND(C133&lt;&gt;"",COUNTIFS('People'!$A$6:$A$505,C133)&lt;&gt;1)),"Check parent ID",IF(AND(B133&lt;&gt;"",B133=C133),"Same parent twice",""))))</x:f>
      </x:c>
    </x:row>
    <x:row r="134" ht="25" customHeight="1">
      <x:c r="A134" s="10"/>
      <x:c r="B134" s="10"/>
      <x:c r="C134" s="10"/>
      <x:c r="D134" s="11"/>
      <x:c r="E134" s="11"/>
      <x:c r="F134" s="11"/>
      <x:c r="G134" s="10"/>
      <x:c r="H134" s="10"/>
      <x:c r="I134" s="5" t="str">
        <x:f>IF(B134="","",IF(COUNTIFS('People'!$A$6:$A$505,B134)=1,INDEX('People'!$M$6:$M$505,MATCH(B134,'People'!$A$6:$A$505,0))&amp;"","[Check ID]"))</x:f>
      </x:c>
      <x:c r="J134" s="5" t="str">
        <x:f>IF(C134="","",IF(COUNTIFS('People'!$A$6:$A$505,C134)=1,INDEX('People'!$M$6:$M$505,MATCH(C134,'People'!$A$6:$A$505,0))&amp;"","[Check ID]"))</x:f>
      </x:c>
      <x:c r="K134" s="5" t="str">
        <x:f>IF(A134="","",IF(COUNTIFS($A$6:$A$305,A134)&lt;&gt;1,"Duplicate family ID",IF(OR(AND(B134&lt;&gt;"",COUNTIFS('People'!$A$6:$A$505,B134)&lt;&gt;1),AND(C134&lt;&gt;"",COUNTIFS('People'!$A$6:$A$505,C134)&lt;&gt;1)),"Check parent ID",IF(AND(B134&lt;&gt;"",B134=C134),"Same parent twice",""))))</x:f>
      </x:c>
    </x:row>
    <x:row r="135" ht="25" customHeight="1">
      <x:c r="A135" s="10"/>
      <x:c r="B135" s="10"/>
      <x:c r="C135" s="10"/>
      <x:c r="D135" s="11"/>
      <x:c r="E135" s="11"/>
      <x:c r="F135" s="11"/>
      <x:c r="G135" s="10"/>
      <x:c r="H135" s="10"/>
      <x:c r="I135" s="5" t="str">
        <x:f>IF(B135="","",IF(COUNTIFS('People'!$A$6:$A$505,B135)=1,INDEX('People'!$M$6:$M$505,MATCH(B135,'People'!$A$6:$A$505,0))&amp;"","[Check ID]"))</x:f>
      </x:c>
      <x:c r="J135" s="5" t="str">
        <x:f>IF(C135="","",IF(COUNTIFS('People'!$A$6:$A$505,C135)=1,INDEX('People'!$M$6:$M$505,MATCH(C135,'People'!$A$6:$A$505,0))&amp;"","[Check ID]"))</x:f>
      </x:c>
      <x:c r="K135" s="5" t="str">
        <x:f>IF(A135="","",IF(COUNTIFS($A$6:$A$305,A135)&lt;&gt;1,"Duplicate family ID",IF(OR(AND(B135&lt;&gt;"",COUNTIFS('People'!$A$6:$A$505,B135)&lt;&gt;1),AND(C135&lt;&gt;"",COUNTIFS('People'!$A$6:$A$505,C135)&lt;&gt;1)),"Check parent ID",IF(AND(B135&lt;&gt;"",B135=C135),"Same parent twice",""))))</x:f>
      </x:c>
    </x:row>
    <x:row r="136" ht="25" customHeight="1">
      <x:c r="A136" s="10"/>
      <x:c r="B136" s="10"/>
      <x:c r="C136" s="10"/>
      <x:c r="D136" s="11"/>
      <x:c r="E136" s="11"/>
      <x:c r="F136" s="11"/>
      <x:c r="G136" s="10"/>
      <x:c r="H136" s="10"/>
      <x:c r="I136" s="5" t="str">
        <x:f>IF(B136="","",IF(COUNTIFS('People'!$A$6:$A$505,B136)=1,INDEX('People'!$M$6:$M$505,MATCH(B136,'People'!$A$6:$A$505,0))&amp;"","[Check ID]"))</x:f>
      </x:c>
      <x:c r="J136" s="5" t="str">
        <x:f>IF(C136="","",IF(COUNTIFS('People'!$A$6:$A$505,C136)=1,INDEX('People'!$M$6:$M$505,MATCH(C136,'People'!$A$6:$A$505,0))&amp;"","[Check ID]"))</x:f>
      </x:c>
      <x:c r="K136" s="5" t="str">
        <x:f>IF(A136="","",IF(COUNTIFS($A$6:$A$305,A136)&lt;&gt;1,"Duplicate family ID",IF(OR(AND(B136&lt;&gt;"",COUNTIFS('People'!$A$6:$A$505,B136)&lt;&gt;1),AND(C136&lt;&gt;"",COUNTIFS('People'!$A$6:$A$505,C136)&lt;&gt;1)),"Check parent ID",IF(AND(B136&lt;&gt;"",B136=C136),"Same parent twice",""))))</x:f>
      </x:c>
    </x:row>
    <x:row r="137" ht="25" customHeight="1">
      <x:c r="A137" s="10"/>
      <x:c r="B137" s="10"/>
      <x:c r="C137" s="10"/>
      <x:c r="D137" s="11"/>
      <x:c r="E137" s="11"/>
      <x:c r="F137" s="11"/>
      <x:c r="G137" s="10"/>
      <x:c r="H137" s="10"/>
      <x:c r="I137" s="5" t="str">
        <x:f>IF(B137="","",IF(COUNTIFS('People'!$A$6:$A$505,B137)=1,INDEX('People'!$M$6:$M$505,MATCH(B137,'People'!$A$6:$A$505,0))&amp;"","[Check ID]"))</x:f>
      </x:c>
      <x:c r="J137" s="5" t="str">
        <x:f>IF(C137="","",IF(COUNTIFS('People'!$A$6:$A$505,C137)=1,INDEX('People'!$M$6:$M$505,MATCH(C137,'People'!$A$6:$A$505,0))&amp;"","[Check ID]"))</x:f>
      </x:c>
      <x:c r="K137" s="5" t="str">
        <x:f>IF(A137="","",IF(COUNTIFS($A$6:$A$305,A137)&lt;&gt;1,"Duplicate family ID",IF(OR(AND(B137&lt;&gt;"",COUNTIFS('People'!$A$6:$A$505,B137)&lt;&gt;1),AND(C137&lt;&gt;"",COUNTIFS('People'!$A$6:$A$505,C137)&lt;&gt;1)),"Check parent ID",IF(AND(B137&lt;&gt;"",B137=C137),"Same parent twice",""))))</x:f>
      </x:c>
    </x:row>
    <x:row r="138" ht="25" customHeight="1">
      <x:c r="A138" s="10"/>
      <x:c r="B138" s="10"/>
      <x:c r="C138" s="10"/>
      <x:c r="D138" s="11"/>
      <x:c r="E138" s="11"/>
      <x:c r="F138" s="11"/>
      <x:c r="G138" s="10"/>
      <x:c r="H138" s="10"/>
      <x:c r="I138" s="5" t="str">
        <x:f>IF(B138="","",IF(COUNTIFS('People'!$A$6:$A$505,B138)=1,INDEX('People'!$M$6:$M$505,MATCH(B138,'People'!$A$6:$A$505,0))&amp;"","[Check ID]"))</x:f>
      </x:c>
      <x:c r="J138" s="5" t="str">
        <x:f>IF(C138="","",IF(COUNTIFS('People'!$A$6:$A$505,C138)=1,INDEX('People'!$M$6:$M$505,MATCH(C138,'People'!$A$6:$A$505,0))&amp;"","[Check ID]"))</x:f>
      </x:c>
      <x:c r="K138" s="5" t="str">
        <x:f>IF(A138="","",IF(COUNTIFS($A$6:$A$305,A138)&lt;&gt;1,"Duplicate family ID",IF(OR(AND(B138&lt;&gt;"",COUNTIFS('People'!$A$6:$A$505,B138)&lt;&gt;1),AND(C138&lt;&gt;"",COUNTIFS('People'!$A$6:$A$505,C138)&lt;&gt;1)),"Check parent ID",IF(AND(B138&lt;&gt;"",B138=C138),"Same parent twice",""))))</x:f>
      </x:c>
    </x:row>
    <x:row r="139" ht="25" customHeight="1">
      <x:c r="A139" s="10"/>
      <x:c r="B139" s="10"/>
      <x:c r="C139" s="10"/>
      <x:c r="D139" s="11"/>
      <x:c r="E139" s="11"/>
      <x:c r="F139" s="11"/>
      <x:c r="G139" s="10"/>
      <x:c r="H139" s="10"/>
      <x:c r="I139" s="5" t="str">
        <x:f>IF(B139="","",IF(COUNTIFS('People'!$A$6:$A$505,B139)=1,INDEX('People'!$M$6:$M$505,MATCH(B139,'People'!$A$6:$A$505,0))&amp;"","[Check ID]"))</x:f>
      </x:c>
      <x:c r="J139" s="5" t="str">
        <x:f>IF(C139="","",IF(COUNTIFS('People'!$A$6:$A$505,C139)=1,INDEX('People'!$M$6:$M$505,MATCH(C139,'People'!$A$6:$A$505,0))&amp;"","[Check ID]"))</x:f>
      </x:c>
      <x:c r="K139" s="5" t="str">
        <x:f>IF(A139="","",IF(COUNTIFS($A$6:$A$305,A139)&lt;&gt;1,"Duplicate family ID",IF(OR(AND(B139&lt;&gt;"",COUNTIFS('People'!$A$6:$A$505,B139)&lt;&gt;1),AND(C139&lt;&gt;"",COUNTIFS('People'!$A$6:$A$505,C139)&lt;&gt;1)),"Check parent ID",IF(AND(B139&lt;&gt;"",B139=C139),"Same parent twice",""))))</x:f>
      </x:c>
    </x:row>
    <x:row r="140" ht="25" customHeight="1">
      <x:c r="A140" s="10"/>
      <x:c r="B140" s="10"/>
      <x:c r="C140" s="10"/>
      <x:c r="D140" s="11"/>
      <x:c r="E140" s="11"/>
      <x:c r="F140" s="11"/>
      <x:c r="G140" s="10"/>
      <x:c r="H140" s="10"/>
      <x:c r="I140" s="5" t="str">
        <x:f>IF(B140="","",IF(COUNTIFS('People'!$A$6:$A$505,B140)=1,INDEX('People'!$M$6:$M$505,MATCH(B140,'People'!$A$6:$A$505,0))&amp;"","[Check ID]"))</x:f>
      </x:c>
      <x:c r="J140" s="5" t="str">
        <x:f>IF(C140="","",IF(COUNTIFS('People'!$A$6:$A$505,C140)=1,INDEX('People'!$M$6:$M$505,MATCH(C140,'People'!$A$6:$A$505,0))&amp;"","[Check ID]"))</x:f>
      </x:c>
      <x:c r="K140" s="5" t="str">
        <x:f>IF(A140="","",IF(COUNTIFS($A$6:$A$305,A140)&lt;&gt;1,"Duplicate family ID",IF(OR(AND(B140&lt;&gt;"",COUNTIFS('People'!$A$6:$A$505,B140)&lt;&gt;1),AND(C140&lt;&gt;"",COUNTIFS('People'!$A$6:$A$505,C140)&lt;&gt;1)),"Check parent ID",IF(AND(B140&lt;&gt;"",B140=C140),"Same parent twice",""))))</x:f>
      </x:c>
    </x:row>
    <x:row r="141" ht="25" customHeight="1">
      <x:c r="A141" s="10"/>
      <x:c r="B141" s="10"/>
      <x:c r="C141" s="10"/>
      <x:c r="D141" s="11"/>
      <x:c r="E141" s="11"/>
      <x:c r="F141" s="11"/>
      <x:c r="G141" s="10"/>
      <x:c r="H141" s="10"/>
      <x:c r="I141" s="5" t="str">
        <x:f>IF(B141="","",IF(COUNTIFS('People'!$A$6:$A$505,B141)=1,INDEX('People'!$M$6:$M$505,MATCH(B141,'People'!$A$6:$A$505,0))&amp;"","[Check ID]"))</x:f>
      </x:c>
      <x:c r="J141" s="5" t="str">
        <x:f>IF(C141="","",IF(COUNTIFS('People'!$A$6:$A$505,C141)=1,INDEX('People'!$M$6:$M$505,MATCH(C141,'People'!$A$6:$A$505,0))&amp;"","[Check ID]"))</x:f>
      </x:c>
      <x:c r="K141" s="5" t="str">
        <x:f>IF(A141="","",IF(COUNTIFS($A$6:$A$305,A141)&lt;&gt;1,"Duplicate family ID",IF(OR(AND(B141&lt;&gt;"",COUNTIFS('People'!$A$6:$A$505,B141)&lt;&gt;1),AND(C141&lt;&gt;"",COUNTIFS('People'!$A$6:$A$505,C141)&lt;&gt;1)),"Check parent ID",IF(AND(B141&lt;&gt;"",B141=C141),"Same parent twice",""))))</x:f>
      </x:c>
    </x:row>
    <x:row r="142" ht="25" customHeight="1">
      <x:c r="A142" s="10"/>
      <x:c r="B142" s="10"/>
      <x:c r="C142" s="10"/>
      <x:c r="D142" s="11"/>
      <x:c r="E142" s="11"/>
      <x:c r="F142" s="11"/>
      <x:c r="G142" s="10"/>
      <x:c r="H142" s="10"/>
      <x:c r="I142" s="5" t="str">
        <x:f>IF(B142="","",IF(COUNTIFS('People'!$A$6:$A$505,B142)=1,INDEX('People'!$M$6:$M$505,MATCH(B142,'People'!$A$6:$A$505,0))&amp;"","[Check ID]"))</x:f>
      </x:c>
      <x:c r="J142" s="5" t="str">
        <x:f>IF(C142="","",IF(COUNTIFS('People'!$A$6:$A$505,C142)=1,INDEX('People'!$M$6:$M$505,MATCH(C142,'People'!$A$6:$A$505,0))&amp;"","[Check ID]"))</x:f>
      </x:c>
      <x:c r="K142" s="5" t="str">
        <x:f>IF(A142="","",IF(COUNTIFS($A$6:$A$305,A142)&lt;&gt;1,"Duplicate family ID",IF(OR(AND(B142&lt;&gt;"",COUNTIFS('People'!$A$6:$A$505,B142)&lt;&gt;1),AND(C142&lt;&gt;"",COUNTIFS('People'!$A$6:$A$505,C142)&lt;&gt;1)),"Check parent ID",IF(AND(B142&lt;&gt;"",B142=C142),"Same parent twice",""))))</x:f>
      </x:c>
    </x:row>
    <x:row r="143" ht="25" customHeight="1">
      <x:c r="A143" s="10"/>
      <x:c r="B143" s="10"/>
      <x:c r="C143" s="10"/>
      <x:c r="D143" s="11"/>
      <x:c r="E143" s="11"/>
      <x:c r="F143" s="11"/>
      <x:c r="G143" s="10"/>
      <x:c r="H143" s="10"/>
      <x:c r="I143" s="5" t="str">
        <x:f>IF(B143="","",IF(COUNTIFS('People'!$A$6:$A$505,B143)=1,INDEX('People'!$M$6:$M$505,MATCH(B143,'People'!$A$6:$A$505,0))&amp;"","[Check ID]"))</x:f>
      </x:c>
      <x:c r="J143" s="5" t="str">
        <x:f>IF(C143="","",IF(COUNTIFS('People'!$A$6:$A$505,C143)=1,INDEX('People'!$M$6:$M$505,MATCH(C143,'People'!$A$6:$A$505,0))&amp;"","[Check ID]"))</x:f>
      </x:c>
      <x:c r="K143" s="5" t="str">
        <x:f>IF(A143="","",IF(COUNTIFS($A$6:$A$305,A143)&lt;&gt;1,"Duplicate family ID",IF(OR(AND(B143&lt;&gt;"",COUNTIFS('People'!$A$6:$A$505,B143)&lt;&gt;1),AND(C143&lt;&gt;"",COUNTIFS('People'!$A$6:$A$505,C143)&lt;&gt;1)),"Check parent ID",IF(AND(B143&lt;&gt;"",B143=C143),"Same parent twice",""))))</x:f>
      </x:c>
    </x:row>
    <x:row r="144" ht="25" customHeight="1">
      <x:c r="A144" s="10"/>
      <x:c r="B144" s="10"/>
      <x:c r="C144" s="10"/>
      <x:c r="D144" s="11"/>
      <x:c r="E144" s="11"/>
      <x:c r="F144" s="11"/>
      <x:c r="G144" s="10"/>
      <x:c r="H144" s="10"/>
      <x:c r="I144" s="5" t="str">
        <x:f>IF(B144="","",IF(COUNTIFS('People'!$A$6:$A$505,B144)=1,INDEX('People'!$M$6:$M$505,MATCH(B144,'People'!$A$6:$A$505,0))&amp;"","[Check ID]"))</x:f>
      </x:c>
      <x:c r="J144" s="5" t="str">
        <x:f>IF(C144="","",IF(COUNTIFS('People'!$A$6:$A$505,C144)=1,INDEX('People'!$M$6:$M$505,MATCH(C144,'People'!$A$6:$A$505,0))&amp;"","[Check ID]"))</x:f>
      </x:c>
      <x:c r="K144" s="5" t="str">
        <x:f>IF(A144="","",IF(COUNTIFS($A$6:$A$305,A144)&lt;&gt;1,"Duplicate family ID",IF(OR(AND(B144&lt;&gt;"",COUNTIFS('People'!$A$6:$A$505,B144)&lt;&gt;1),AND(C144&lt;&gt;"",COUNTIFS('People'!$A$6:$A$505,C144)&lt;&gt;1)),"Check parent ID",IF(AND(B144&lt;&gt;"",B144=C144),"Same parent twice",""))))</x:f>
      </x:c>
    </x:row>
    <x:row r="145" ht="25" customHeight="1">
      <x:c r="A145" s="10"/>
      <x:c r="B145" s="10"/>
      <x:c r="C145" s="10"/>
      <x:c r="D145" s="11"/>
      <x:c r="E145" s="11"/>
      <x:c r="F145" s="11"/>
      <x:c r="G145" s="10"/>
      <x:c r="H145" s="10"/>
      <x:c r="I145" s="5" t="str">
        <x:f>IF(B145="","",IF(COUNTIFS('People'!$A$6:$A$505,B145)=1,INDEX('People'!$M$6:$M$505,MATCH(B145,'People'!$A$6:$A$505,0))&amp;"","[Check ID]"))</x:f>
      </x:c>
      <x:c r="J145" s="5" t="str">
        <x:f>IF(C145="","",IF(COUNTIFS('People'!$A$6:$A$505,C145)=1,INDEX('People'!$M$6:$M$505,MATCH(C145,'People'!$A$6:$A$505,0))&amp;"","[Check ID]"))</x:f>
      </x:c>
      <x:c r="K145" s="5" t="str">
        <x:f>IF(A145="","",IF(COUNTIFS($A$6:$A$305,A145)&lt;&gt;1,"Duplicate family ID",IF(OR(AND(B145&lt;&gt;"",COUNTIFS('People'!$A$6:$A$505,B145)&lt;&gt;1),AND(C145&lt;&gt;"",COUNTIFS('People'!$A$6:$A$505,C145)&lt;&gt;1)),"Check parent ID",IF(AND(B145&lt;&gt;"",B145=C145),"Same parent twice",""))))</x:f>
      </x:c>
    </x:row>
    <x:row r="146" ht="25" customHeight="1">
      <x:c r="A146" s="10"/>
      <x:c r="B146" s="10"/>
      <x:c r="C146" s="10"/>
      <x:c r="D146" s="11"/>
      <x:c r="E146" s="11"/>
      <x:c r="F146" s="11"/>
      <x:c r="G146" s="10"/>
      <x:c r="H146" s="10"/>
      <x:c r="I146" s="5" t="str">
        <x:f>IF(B146="","",IF(COUNTIFS('People'!$A$6:$A$505,B146)=1,INDEX('People'!$M$6:$M$505,MATCH(B146,'People'!$A$6:$A$505,0))&amp;"","[Check ID]"))</x:f>
      </x:c>
      <x:c r="J146" s="5" t="str">
        <x:f>IF(C146="","",IF(COUNTIFS('People'!$A$6:$A$505,C146)=1,INDEX('People'!$M$6:$M$505,MATCH(C146,'People'!$A$6:$A$505,0))&amp;"","[Check ID]"))</x:f>
      </x:c>
      <x:c r="K146" s="5" t="str">
        <x:f>IF(A146="","",IF(COUNTIFS($A$6:$A$305,A146)&lt;&gt;1,"Duplicate family ID",IF(OR(AND(B146&lt;&gt;"",COUNTIFS('People'!$A$6:$A$505,B146)&lt;&gt;1),AND(C146&lt;&gt;"",COUNTIFS('People'!$A$6:$A$505,C146)&lt;&gt;1)),"Check parent ID",IF(AND(B146&lt;&gt;"",B146=C146),"Same parent twice",""))))</x:f>
      </x:c>
    </x:row>
    <x:row r="147" ht="25" customHeight="1">
      <x:c r="A147" s="10"/>
      <x:c r="B147" s="10"/>
      <x:c r="C147" s="10"/>
      <x:c r="D147" s="11"/>
      <x:c r="E147" s="11"/>
      <x:c r="F147" s="11"/>
      <x:c r="G147" s="10"/>
      <x:c r="H147" s="10"/>
      <x:c r="I147" s="5" t="str">
        <x:f>IF(B147="","",IF(COUNTIFS('People'!$A$6:$A$505,B147)=1,INDEX('People'!$M$6:$M$505,MATCH(B147,'People'!$A$6:$A$505,0))&amp;"","[Check ID]"))</x:f>
      </x:c>
      <x:c r="J147" s="5" t="str">
        <x:f>IF(C147="","",IF(COUNTIFS('People'!$A$6:$A$505,C147)=1,INDEX('People'!$M$6:$M$505,MATCH(C147,'People'!$A$6:$A$505,0))&amp;"","[Check ID]"))</x:f>
      </x:c>
      <x:c r="K147" s="5" t="str">
        <x:f>IF(A147="","",IF(COUNTIFS($A$6:$A$305,A147)&lt;&gt;1,"Duplicate family ID",IF(OR(AND(B147&lt;&gt;"",COUNTIFS('People'!$A$6:$A$505,B147)&lt;&gt;1),AND(C147&lt;&gt;"",COUNTIFS('People'!$A$6:$A$505,C147)&lt;&gt;1)),"Check parent ID",IF(AND(B147&lt;&gt;"",B147=C147),"Same parent twice",""))))</x:f>
      </x:c>
    </x:row>
    <x:row r="148" ht="25" customHeight="1">
      <x:c r="A148" s="10"/>
      <x:c r="B148" s="10"/>
      <x:c r="C148" s="10"/>
      <x:c r="D148" s="11"/>
      <x:c r="E148" s="11"/>
      <x:c r="F148" s="11"/>
      <x:c r="G148" s="10"/>
      <x:c r="H148" s="10"/>
      <x:c r="I148" s="5" t="str">
        <x:f>IF(B148="","",IF(COUNTIFS('People'!$A$6:$A$505,B148)=1,INDEX('People'!$M$6:$M$505,MATCH(B148,'People'!$A$6:$A$505,0))&amp;"","[Check ID]"))</x:f>
      </x:c>
      <x:c r="J148" s="5" t="str">
        <x:f>IF(C148="","",IF(COUNTIFS('People'!$A$6:$A$505,C148)=1,INDEX('People'!$M$6:$M$505,MATCH(C148,'People'!$A$6:$A$505,0))&amp;"","[Check ID]"))</x:f>
      </x:c>
      <x:c r="K148" s="5" t="str">
        <x:f>IF(A148="","",IF(COUNTIFS($A$6:$A$305,A148)&lt;&gt;1,"Duplicate family ID",IF(OR(AND(B148&lt;&gt;"",COUNTIFS('People'!$A$6:$A$505,B148)&lt;&gt;1),AND(C148&lt;&gt;"",COUNTIFS('People'!$A$6:$A$505,C148)&lt;&gt;1)),"Check parent ID",IF(AND(B148&lt;&gt;"",B148=C148),"Same parent twice",""))))</x:f>
      </x:c>
    </x:row>
    <x:row r="149" ht="25" customHeight="1">
      <x:c r="A149" s="10"/>
      <x:c r="B149" s="10"/>
      <x:c r="C149" s="10"/>
      <x:c r="D149" s="11"/>
      <x:c r="E149" s="11"/>
      <x:c r="F149" s="11"/>
      <x:c r="G149" s="10"/>
      <x:c r="H149" s="10"/>
      <x:c r="I149" s="5" t="str">
        <x:f>IF(B149="","",IF(COUNTIFS('People'!$A$6:$A$505,B149)=1,INDEX('People'!$M$6:$M$505,MATCH(B149,'People'!$A$6:$A$505,0))&amp;"","[Check ID]"))</x:f>
      </x:c>
      <x:c r="J149" s="5" t="str">
        <x:f>IF(C149="","",IF(COUNTIFS('People'!$A$6:$A$505,C149)=1,INDEX('People'!$M$6:$M$505,MATCH(C149,'People'!$A$6:$A$505,0))&amp;"","[Check ID]"))</x:f>
      </x:c>
      <x:c r="K149" s="5" t="str">
        <x:f>IF(A149="","",IF(COUNTIFS($A$6:$A$305,A149)&lt;&gt;1,"Duplicate family ID",IF(OR(AND(B149&lt;&gt;"",COUNTIFS('People'!$A$6:$A$505,B149)&lt;&gt;1),AND(C149&lt;&gt;"",COUNTIFS('People'!$A$6:$A$505,C149)&lt;&gt;1)),"Check parent ID",IF(AND(B149&lt;&gt;"",B149=C149),"Same parent twice",""))))</x:f>
      </x:c>
    </x:row>
    <x:row r="150" ht="25" customHeight="1">
      <x:c r="A150" s="10"/>
      <x:c r="B150" s="10"/>
      <x:c r="C150" s="10"/>
      <x:c r="D150" s="11"/>
      <x:c r="E150" s="11"/>
      <x:c r="F150" s="11"/>
      <x:c r="G150" s="10"/>
      <x:c r="H150" s="10"/>
      <x:c r="I150" s="5" t="str">
        <x:f>IF(B150="","",IF(COUNTIFS('People'!$A$6:$A$505,B150)=1,INDEX('People'!$M$6:$M$505,MATCH(B150,'People'!$A$6:$A$505,0))&amp;"","[Check ID]"))</x:f>
      </x:c>
      <x:c r="J150" s="5" t="str">
        <x:f>IF(C150="","",IF(COUNTIFS('People'!$A$6:$A$505,C150)=1,INDEX('People'!$M$6:$M$505,MATCH(C150,'People'!$A$6:$A$505,0))&amp;"","[Check ID]"))</x:f>
      </x:c>
      <x:c r="K150" s="5" t="str">
        <x:f>IF(A150="","",IF(COUNTIFS($A$6:$A$305,A150)&lt;&gt;1,"Duplicate family ID",IF(OR(AND(B150&lt;&gt;"",COUNTIFS('People'!$A$6:$A$505,B150)&lt;&gt;1),AND(C150&lt;&gt;"",COUNTIFS('People'!$A$6:$A$505,C150)&lt;&gt;1)),"Check parent ID",IF(AND(B150&lt;&gt;"",B150=C150),"Same parent twice",""))))</x:f>
      </x:c>
    </x:row>
    <x:row r="151" ht="25" customHeight="1">
      <x:c r="A151" s="10"/>
      <x:c r="B151" s="10"/>
      <x:c r="C151" s="10"/>
      <x:c r="D151" s="11"/>
      <x:c r="E151" s="11"/>
      <x:c r="F151" s="11"/>
      <x:c r="G151" s="10"/>
      <x:c r="H151" s="10"/>
      <x:c r="I151" s="5" t="str">
        <x:f>IF(B151="","",IF(COUNTIFS('People'!$A$6:$A$505,B151)=1,INDEX('People'!$M$6:$M$505,MATCH(B151,'People'!$A$6:$A$505,0))&amp;"","[Check ID]"))</x:f>
      </x:c>
      <x:c r="J151" s="5" t="str">
        <x:f>IF(C151="","",IF(COUNTIFS('People'!$A$6:$A$505,C151)=1,INDEX('People'!$M$6:$M$505,MATCH(C151,'People'!$A$6:$A$505,0))&amp;"","[Check ID]"))</x:f>
      </x:c>
      <x:c r="K151" s="5" t="str">
        <x:f>IF(A151="","",IF(COUNTIFS($A$6:$A$305,A151)&lt;&gt;1,"Duplicate family ID",IF(OR(AND(B151&lt;&gt;"",COUNTIFS('People'!$A$6:$A$505,B151)&lt;&gt;1),AND(C151&lt;&gt;"",COUNTIFS('People'!$A$6:$A$505,C151)&lt;&gt;1)),"Check parent ID",IF(AND(B151&lt;&gt;"",B151=C151),"Same parent twice",""))))</x:f>
      </x:c>
    </x:row>
    <x:row r="152" ht="25" customHeight="1">
      <x:c r="A152" s="10"/>
      <x:c r="B152" s="10"/>
      <x:c r="C152" s="10"/>
      <x:c r="D152" s="11"/>
      <x:c r="E152" s="11"/>
      <x:c r="F152" s="11"/>
      <x:c r="G152" s="10"/>
      <x:c r="H152" s="10"/>
      <x:c r="I152" s="5" t="str">
        <x:f>IF(B152="","",IF(COUNTIFS('People'!$A$6:$A$505,B152)=1,INDEX('People'!$M$6:$M$505,MATCH(B152,'People'!$A$6:$A$505,0))&amp;"","[Check ID]"))</x:f>
      </x:c>
      <x:c r="J152" s="5" t="str">
        <x:f>IF(C152="","",IF(COUNTIFS('People'!$A$6:$A$505,C152)=1,INDEX('People'!$M$6:$M$505,MATCH(C152,'People'!$A$6:$A$505,0))&amp;"","[Check ID]"))</x:f>
      </x:c>
      <x:c r="K152" s="5" t="str">
        <x:f>IF(A152="","",IF(COUNTIFS($A$6:$A$305,A152)&lt;&gt;1,"Duplicate family ID",IF(OR(AND(B152&lt;&gt;"",COUNTIFS('People'!$A$6:$A$505,B152)&lt;&gt;1),AND(C152&lt;&gt;"",COUNTIFS('People'!$A$6:$A$505,C152)&lt;&gt;1)),"Check parent ID",IF(AND(B152&lt;&gt;"",B152=C152),"Same parent twice",""))))</x:f>
      </x:c>
    </x:row>
    <x:row r="153" ht="25" customHeight="1">
      <x:c r="A153" s="10"/>
      <x:c r="B153" s="10"/>
      <x:c r="C153" s="10"/>
      <x:c r="D153" s="11"/>
      <x:c r="E153" s="11"/>
      <x:c r="F153" s="11"/>
      <x:c r="G153" s="10"/>
      <x:c r="H153" s="10"/>
      <x:c r="I153" s="5" t="str">
        <x:f>IF(B153="","",IF(COUNTIFS('People'!$A$6:$A$505,B153)=1,INDEX('People'!$M$6:$M$505,MATCH(B153,'People'!$A$6:$A$505,0))&amp;"","[Check ID]"))</x:f>
      </x:c>
      <x:c r="J153" s="5" t="str">
        <x:f>IF(C153="","",IF(COUNTIFS('People'!$A$6:$A$505,C153)=1,INDEX('People'!$M$6:$M$505,MATCH(C153,'People'!$A$6:$A$505,0))&amp;"","[Check ID]"))</x:f>
      </x:c>
      <x:c r="K153" s="5" t="str">
        <x:f>IF(A153="","",IF(COUNTIFS($A$6:$A$305,A153)&lt;&gt;1,"Duplicate family ID",IF(OR(AND(B153&lt;&gt;"",COUNTIFS('People'!$A$6:$A$505,B153)&lt;&gt;1),AND(C153&lt;&gt;"",COUNTIFS('People'!$A$6:$A$505,C153)&lt;&gt;1)),"Check parent ID",IF(AND(B153&lt;&gt;"",B153=C153),"Same parent twice",""))))</x:f>
      </x:c>
    </x:row>
    <x:row r="154" ht="25" customHeight="1">
      <x:c r="A154" s="10"/>
      <x:c r="B154" s="10"/>
      <x:c r="C154" s="10"/>
      <x:c r="D154" s="11"/>
      <x:c r="E154" s="11"/>
      <x:c r="F154" s="11"/>
      <x:c r="G154" s="10"/>
      <x:c r="H154" s="10"/>
      <x:c r="I154" s="5" t="str">
        <x:f>IF(B154="","",IF(COUNTIFS('People'!$A$6:$A$505,B154)=1,INDEX('People'!$M$6:$M$505,MATCH(B154,'People'!$A$6:$A$505,0))&amp;"","[Check ID]"))</x:f>
      </x:c>
      <x:c r="J154" s="5" t="str">
        <x:f>IF(C154="","",IF(COUNTIFS('People'!$A$6:$A$505,C154)=1,INDEX('People'!$M$6:$M$505,MATCH(C154,'People'!$A$6:$A$505,0))&amp;"","[Check ID]"))</x:f>
      </x:c>
      <x:c r="K154" s="5" t="str">
        <x:f>IF(A154="","",IF(COUNTIFS($A$6:$A$305,A154)&lt;&gt;1,"Duplicate family ID",IF(OR(AND(B154&lt;&gt;"",COUNTIFS('People'!$A$6:$A$505,B154)&lt;&gt;1),AND(C154&lt;&gt;"",COUNTIFS('People'!$A$6:$A$505,C154)&lt;&gt;1)),"Check parent ID",IF(AND(B154&lt;&gt;"",B154=C154),"Same parent twice",""))))</x:f>
      </x:c>
    </x:row>
    <x:row r="155" ht="25" customHeight="1">
      <x:c r="A155" s="10"/>
      <x:c r="B155" s="10"/>
      <x:c r="C155" s="10"/>
      <x:c r="D155" s="11"/>
      <x:c r="E155" s="11"/>
      <x:c r="F155" s="11"/>
      <x:c r="G155" s="10"/>
      <x:c r="H155" s="10"/>
      <x:c r="I155" s="5" t="str">
        <x:f>IF(B155="","",IF(COUNTIFS('People'!$A$6:$A$505,B155)=1,INDEX('People'!$M$6:$M$505,MATCH(B155,'People'!$A$6:$A$505,0))&amp;"","[Check ID]"))</x:f>
      </x:c>
      <x:c r="J155" s="5" t="str">
        <x:f>IF(C155="","",IF(COUNTIFS('People'!$A$6:$A$505,C155)=1,INDEX('People'!$M$6:$M$505,MATCH(C155,'People'!$A$6:$A$505,0))&amp;"","[Check ID]"))</x:f>
      </x:c>
      <x:c r="K155" s="5" t="str">
        <x:f>IF(A155="","",IF(COUNTIFS($A$6:$A$305,A155)&lt;&gt;1,"Duplicate family ID",IF(OR(AND(B155&lt;&gt;"",COUNTIFS('People'!$A$6:$A$505,B155)&lt;&gt;1),AND(C155&lt;&gt;"",COUNTIFS('People'!$A$6:$A$505,C155)&lt;&gt;1)),"Check parent ID",IF(AND(B155&lt;&gt;"",B155=C155),"Same parent twice",""))))</x:f>
      </x:c>
    </x:row>
    <x:row r="156" ht="25" customHeight="1">
      <x:c r="A156" s="10"/>
      <x:c r="B156" s="10"/>
      <x:c r="C156" s="10"/>
      <x:c r="D156" s="11"/>
      <x:c r="E156" s="11"/>
      <x:c r="F156" s="11"/>
      <x:c r="G156" s="10"/>
      <x:c r="H156" s="10"/>
      <x:c r="I156" s="5" t="str">
        <x:f>IF(B156="","",IF(COUNTIFS('People'!$A$6:$A$505,B156)=1,INDEX('People'!$M$6:$M$505,MATCH(B156,'People'!$A$6:$A$505,0))&amp;"","[Check ID]"))</x:f>
      </x:c>
      <x:c r="J156" s="5" t="str">
        <x:f>IF(C156="","",IF(COUNTIFS('People'!$A$6:$A$505,C156)=1,INDEX('People'!$M$6:$M$505,MATCH(C156,'People'!$A$6:$A$505,0))&amp;"","[Check ID]"))</x:f>
      </x:c>
      <x:c r="K156" s="5" t="str">
        <x:f>IF(A156="","",IF(COUNTIFS($A$6:$A$305,A156)&lt;&gt;1,"Duplicate family ID",IF(OR(AND(B156&lt;&gt;"",COUNTIFS('People'!$A$6:$A$505,B156)&lt;&gt;1),AND(C156&lt;&gt;"",COUNTIFS('People'!$A$6:$A$505,C156)&lt;&gt;1)),"Check parent ID",IF(AND(B156&lt;&gt;"",B156=C156),"Same parent twice",""))))</x:f>
      </x:c>
    </x:row>
    <x:row r="157" ht="25" customHeight="1">
      <x:c r="A157" s="10"/>
      <x:c r="B157" s="10"/>
      <x:c r="C157" s="10"/>
      <x:c r="D157" s="11"/>
      <x:c r="E157" s="11"/>
      <x:c r="F157" s="11"/>
      <x:c r="G157" s="10"/>
      <x:c r="H157" s="10"/>
      <x:c r="I157" s="5" t="str">
        <x:f>IF(B157="","",IF(COUNTIFS('People'!$A$6:$A$505,B157)=1,INDEX('People'!$M$6:$M$505,MATCH(B157,'People'!$A$6:$A$505,0))&amp;"","[Check ID]"))</x:f>
      </x:c>
      <x:c r="J157" s="5" t="str">
        <x:f>IF(C157="","",IF(COUNTIFS('People'!$A$6:$A$505,C157)=1,INDEX('People'!$M$6:$M$505,MATCH(C157,'People'!$A$6:$A$505,0))&amp;"","[Check ID]"))</x:f>
      </x:c>
      <x:c r="K157" s="5" t="str">
        <x:f>IF(A157="","",IF(COUNTIFS($A$6:$A$305,A157)&lt;&gt;1,"Duplicate family ID",IF(OR(AND(B157&lt;&gt;"",COUNTIFS('People'!$A$6:$A$505,B157)&lt;&gt;1),AND(C157&lt;&gt;"",COUNTIFS('People'!$A$6:$A$505,C157)&lt;&gt;1)),"Check parent ID",IF(AND(B157&lt;&gt;"",B157=C157),"Same parent twice",""))))</x:f>
      </x:c>
    </x:row>
    <x:row r="158" ht="25" customHeight="1">
      <x:c r="A158" s="10"/>
      <x:c r="B158" s="10"/>
      <x:c r="C158" s="10"/>
      <x:c r="D158" s="11"/>
      <x:c r="E158" s="11"/>
      <x:c r="F158" s="11"/>
      <x:c r="G158" s="10"/>
      <x:c r="H158" s="10"/>
      <x:c r="I158" s="5" t="str">
        <x:f>IF(B158="","",IF(COUNTIFS('People'!$A$6:$A$505,B158)=1,INDEX('People'!$M$6:$M$505,MATCH(B158,'People'!$A$6:$A$505,0))&amp;"","[Check ID]"))</x:f>
      </x:c>
      <x:c r="J158" s="5" t="str">
        <x:f>IF(C158="","",IF(COUNTIFS('People'!$A$6:$A$505,C158)=1,INDEX('People'!$M$6:$M$505,MATCH(C158,'People'!$A$6:$A$505,0))&amp;"","[Check ID]"))</x:f>
      </x:c>
      <x:c r="K158" s="5" t="str">
        <x:f>IF(A158="","",IF(COUNTIFS($A$6:$A$305,A158)&lt;&gt;1,"Duplicate family ID",IF(OR(AND(B158&lt;&gt;"",COUNTIFS('People'!$A$6:$A$505,B158)&lt;&gt;1),AND(C158&lt;&gt;"",COUNTIFS('People'!$A$6:$A$505,C158)&lt;&gt;1)),"Check parent ID",IF(AND(B158&lt;&gt;"",B158=C158),"Same parent twice",""))))</x:f>
      </x:c>
    </x:row>
    <x:row r="159" ht="25" customHeight="1">
      <x:c r="A159" s="10"/>
      <x:c r="B159" s="10"/>
      <x:c r="C159" s="10"/>
      <x:c r="D159" s="11"/>
      <x:c r="E159" s="11"/>
      <x:c r="F159" s="11"/>
      <x:c r="G159" s="10"/>
      <x:c r="H159" s="10"/>
      <x:c r="I159" s="5" t="str">
        <x:f>IF(B159="","",IF(COUNTIFS('People'!$A$6:$A$505,B159)=1,INDEX('People'!$M$6:$M$505,MATCH(B159,'People'!$A$6:$A$505,0))&amp;"","[Check ID]"))</x:f>
      </x:c>
      <x:c r="J159" s="5" t="str">
        <x:f>IF(C159="","",IF(COUNTIFS('People'!$A$6:$A$505,C159)=1,INDEX('People'!$M$6:$M$505,MATCH(C159,'People'!$A$6:$A$505,0))&amp;"","[Check ID]"))</x:f>
      </x:c>
      <x:c r="K159" s="5" t="str">
        <x:f>IF(A159="","",IF(COUNTIFS($A$6:$A$305,A159)&lt;&gt;1,"Duplicate family ID",IF(OR(AND(B159&lt;&gt;"",COUNTIFS('People'!$A$6:$A$505,B159)&lt;&gt;1),AND(C159&lt;&gt;"",COUNTIFS('People'!$A$6:$A$505,C159)&lt;&gt;1)),"Check parent ID",IF(AND(B159&lt;&gt;"",B159=C159),"Same parent twice",""))))</x:f>
      </x:c>
    </x:row>
    <x:row r="160" ht="25" customHeight="1">
      <x:c r="A160" s="10"/>
      <x:c r="B160" s="10"/>
      <x:c r="C160" s="10"/>
      <x:c r="D160" s="11"/>
      <x:c r="E160" s="11"/>
      <x:c r="F160" s="11"/>
      <x:c r="G160" s="10"/>
      <x:c r="H160" s="10"/>
      <x:c r="I160" s="5" t="str">
        <x:f>IF(B160="","",IF(COUNTIFS('People'!$A$6:$A$505,B160)=1,INDEX('People'!$M$6:$M$505,MATCH(B160,'People'!$A$6:$A$505,0))&amp;"","[Check ID]"))</x:f>
      </x:c>
      <x:c r="J160" s="5" t="str">
        <x:f>IF(C160="","",IF(COUNTIFS('People'!$A$6:$A$505,C160)=1,INDEX('People'!$M$6:$M$505,MATCH(C160,'People'!$A$6:$A$505,0))&amp;"","[Check ID]"))</x:f>
      </x:c>
      <x:c r="K160" s="5" t="str">
        <x:f>IF(A160="","",IF(COUNTIFS($A$6:$A$305,A160)&lt;&gt;1,"Duplicate family ID",IF(OR(AND(B160&lt;&gt;"",COUNTIFS('People'!$A$6:$A$505,B160)&lt;&gt;1),AND(C160&lt;&gt;"",COUNTIFS('People'!$A$6:$A$505,C160)&lt;&gt;1)),"Check parent ID",IF(AND(B160&lt;&gt;"",B160=C160),"Same parent twice",""))))</x:f>
      </x:c>
    </x:row>
    <x:row r="161" ht="25" customHeight="1">
      <x:c r="A161" s="10"/>
      <x:c r="B161" s="10"/>
      <x:c r="C161" s="10"/>
      <x:c r="D161" s="11"/>
      <x:c r="E161" s="11"/>
      <x:c r="F161" s="11"/>
      <x:c r="G161" s="10"/>
      <x:c r="H161" s="10"/>
      <x:c r="I161" s="5" t="str">
        <x:f>IF(B161="","",IF(COUNTIFS('People'!$A$6:$A$505,B161)=1,INDEX('People'!$M$6:$M$505,MATCH(B161,'People'!$A$6:$A$505,0))&amp;"","[Check ID]"))</x:f>
      </x:c>
      <x:c r="J161" s="5" t="str">
        <x:f>IF(C161="","",IF(COUNTIFS('People'!$A$6:$A$505,C161)=1,INDEX('People'!$M$6:$M$505,MATCH(C161,'People'!$A$6:$A$505,0))&amp;"","[Check ID]"))</x:f>
      </x:c>
      <x:c r="K161" s="5" t="str">
        <x:f>IF(A161="","",IF(COUNTIFS($A$6:$A$305,A161)&lt;&gt;1,"Duplicate family ID",IF(OR(AND(B161&lt;&gt;"",COUNTIFS('People'!$A$6:$A$505,B161)&lt;&gt;1),AND(C161&lt;&gt;"",COUNTIFS('People'!$A$6:$A$505,C161)&lt;&gt;1)),"Check parent ID",IF(AND(B161&lt;&gt;"",B161=C161),"Same parent twice",""))))</x:f>
      </x:c>
    </x:row>
    <x:row r="162" ht="25" customHeight="1">
      <x:c r="A162" s="10"/>
      <x:c r="B162" s="10"/>
      <x:c r="C162" s="10"/>
      <x:c r="D162" s="11"/>
      <x:c r="E162" s="11"/>
      <x:c r="F162" s="11"/>
      <x:c r="G162" s="10"/>
      <x:c r="H162" s="10"/>
      <x:c r="I162" s="5" t="str">
        <x:f>IF(B162="","",IF(COUNTIFS('People'!$A$6:$A$505,B162)=1,INDEX('People'!$M$6:$M$505,MATCH(B162,'People'!$A$6:$A$505,0))&amp;"","[Check ID]"))</x:f>
      </x:c>
      <x:c r="J162" s="5" t="str">
        <x:f>IF(C162="","",IF(COUNTIFS('People'!$A$6:$A$505,C162)=1,INDEX('People'!$M$6:$M$505,MATCH(C162,'People'!$A$6:$A$505,0))&amp;"","[Check ID]"))</x:f>
      </x:c>
      <x:c r="K162" s="5" t="str">
        <x:f>IF(A162="","",IF(COUNTIFS($A$6:$A$305,A162)&lt;&gt;1,"Duplicate family ID",IF(OR(AND(B162&lt;&gt;"",COUNTIFS('People'!$A$6:$A$505,B162)&lt;&gt;1),AND(C162&lt;&gt;"",COUNTIFS('People'!$A$6:$A$505,C162)&lt;&gt;1)),"Check parent ID",IF(AND(B162&lt;&gt;"",B162=C162),"Same parent twice",""))))</x:f>
      </x:c>
    </x:row>
    <x:row r="163" ht="25" customHeight="1">
      <x:c r="A163" s="10"/>
      <x:c r="B163" s="10"/>
      <x:c r="C163" s="10"/>
      <x:c r="D163" s="11"/>
      <x:c r="E163" s="11"/>
      <x:c r="F163" s="11"/>
      <x:c r="G163" s="10"/>
      <x:c r="H163" s="10"/>
      <x:c r="I163" s="5" t="str">
        <x:f>IF(B163="","",IF(COUNTIFS('People'!$A$6:$A$505,B163)=1,INDEX('People'!$M$6:$M$505,MATCH(B163,'People'!$A$6:$A$505,0))&amp;"","[Check ID]"))</x:f>
      </x:c>
      <x:c r="J163" s="5" t="str">
        <x:f>IF(C163="","",IF(COUNTIFS('People'!$A$6:$A$505,C163)=1,INDEX('People'!$M$6:$M$505,MATCH(C163,'People'!$A$6:$A$505,0))&amp;"","[Check ID]"))</x:f>
      </x:c>
      <x:c r="K163" s="5" t="str">
        <x:f>IF(A163="","",IF(COUNTIFS($A$6:$A$305,A163)&lt;&gt;1,"Duplicate family ID",IF(OR(AND(B163&lt;&gt;"",COUNTIFS('People'!$A$6:$A$505,B163)&lt;&gt;1),AND(C163&lt;&gt;"",COUNTIFS('People'!$A$6:$A$505,C163)&lt;&gt;1)),"Check parent ID",IF(AND(B163&lt;&gt;"",B163=C163),"Same parent twice",""))))</x:f>
      </x:c>
    </x:row>
    <x:row r="164" ht="25" customHeight="1">
      <x:c r="A164" s="10"/>
      <x:c r="B164" s="10"/>
      <x:c r="C164" s="10"/>
      <x:c r="D164" s="11"/>
      <x:c r="E164" s="11"/>
      <x:c r="F164" s="11"/>
      <x:c r="G164" s="10"/>
      <x:c r="H164" s="10"/>
      <x:c r="I164" s="5" t="str">
        <x:f>IF(B164="","",IF(COUNTIFS('People'!$A$6:$A$505,B164)=1,INDEX('People'!$M$6:$M$505,MATCH(B164,'People'!$A$6:$A$505,0))&amp;"","[Check ID]"))</x:f>
      </x:c>
      <x:c r="J164" s="5" t="str">
        <x:f>IF(C164="","",IF(COUNTIFS('People'!$A$6:$A$505,C164)=1,INDEX('People'!$M$6:$M$505,MATCH(C164,'People'!$A$6:$A$505,0))&amp;"","[Check ID]"))</x:f>
      </x:c>
      <x:c r="K164" s="5" t="str">
        <x:f>IF(A164="","",IF(COUNTIFS($A$6:$A$305,A164)&lt;&gt;1,"Duplicate family ID",IF(OR(AND(B164&lt;&gt;"",COUNTIFS('People'!$A$6:$A$505,B164)&lt;&gt;1),AND(C164&lt;&gt;"",COUNTIFS('People'!$A$6:$A$505,C164)&lt;&gt;1)),"Check parent ID",IF(AND(B164&lt;&gt;"",B164=C164),"Same parent twice",""))))</x:f>
      </x:c>
    </x:row>
    <x:row r="165" ht="25" customHeight="1">
      <x:c r="A165" s="10"/>
      <x:c r="B165" s="10"/>
      <x:c r="C165" s="10"/>
      <x:c r="D165" s="11"/>
      <x:c r="E165" s="11"/>
      <x:c r="F165" s="11"/>
      <x:c r="G165" s="10"/>
      <x:c r="H165" s="10"/>
      <x:c r="I165" s="5" t="str">
        <x:f>IF(B165="","",IF(COUNTIFS('People'!$A$6:$A$505,B165)=1,INDEX('People'!$M$6:$M$505,MATCH(B165,'People'!$A$6:$A$505,0))&amp;"","[Check ID]"))</x:f>
      </x:c>
      <x:c r="J165" s="5" t="str">
        <x:f>IF(C165="","",IF(COUNTIFS('People'!$A$6:$A$505,C165)=1,INDEX('People'!$M$6:$M$505,MATCH(C165,'People'!$A$6:$A$505,0))&amp;"","[Check ID]"))</x:f>
      </x:c>
      <x:c r="K165" s="5" t="str">
        <x:f>IF(A165="","",IF(COUNTIFS($A$6:$A$305,A165)&lt;&gt;1,"Duplicate family ID",IF(OR(AND(B165&lt;&gt;"",COUNTIFS('People'!$A$6:$A$505,B165)&lt;&gt;1),AND(C165&lt;&gt;"",COUNTIFS('People'!$A$6:$A$505,C165)&lt;&gt;1)),"Check parent ID",IF(AND(B165&lt;&gt;"",B165=C165),"Same parent twice",""))))</x:f>
      </x:c>
    </x:row>
    <x:row r="166" ht="25" customHeight="1">
      <x:c r="A166" s="10"/>
      <x:c r="B166" s="10"/>
      <x:c r="C166" s="10"/>
      <x:c r="D166" s="11"/>
      <x:c r="E166" s="11"/>
      <x:c r="F166" s="11"/>
      <x:c r="G166" s="10"/>
      <x:c r="H166" s="10"/>
      <x:c r="I166" s="5" t="str">
        <x:f>IF(B166="","",IF(COUNTIFS('People'!$A$6:$A$505,B166)=1,INDEX('People'!$M$6:$M$505,MATCH(B166,'People'!$A$6:$A$505,0))&amp;"","[Check ID]"))</x:f>
      </x:c>
      <x:c r="J166" s="5" t="str">
        <x:f>IF(C166="","",IF(COUNTIFS('People'!$A$6:$A$505,C166)=1,INDEX('People'!$M$6:$M$505,MATCH(C166,'People'!$A$6:$A$505,0))&amp;"","[Check ID]"))</x:f>
      </x:c>
      <x:c r="K166" s="5" t="str">
        <x:f>IF(A166="","",IF(COUNTIFS($A$6:$A$305,A166)&lt;&gt;1,"Duplicate family ID",IF(OR(AND(B166&lt;&gt;"",COUNTIFS('People'!$A$6:$A$505,B166)&lt;&gt;1),AND(C166&lt;&gt;"",COUNTIFS('People'!$A$6:$A$505,C166)&lt;&gt;1)),"Check parent ID",IF(AND(B166&lt;&gt;"",B166=C166),"Same parent twice",""))))</x:f>
      </x:c>
    </x:row>
    <x:row r="167" ht="25" customHeight="1">
      <x:c r="A167" s="10"/>
      <x:c r="B167" s="10"/>
      <x:c r="C167" s="10"/>
      <x:c r="D167" s="11"/>
      <x:c r="E167" s="11"/>
      <x:c r="F167" s="11"/>
      <x:c r="G167" s="10"/>
      <x:c r="H167" s="10"/>
      <x:c r="I167" s="5" t="str">
        <x:f>IF(B167="","",IF(COUNTIFS('People'!$A$6:$A$505,B167)=1,INDEX('People'!$M$6:$M$505,MATCH(B167,'People'!$A$6:$A$505,0))&amp;"","[Check ID]"))</x:f>
      </x:c>
      <x:c r="J167" s="5" t="str">
        <x:f>IF(C167="","",IF(COUNTIFS('People'!$A$6:$A$505,C167)=1,INDEX('People'!$M$6:$M$505,MATCH(C167,'People'!$A$6:$A$505,0))&amp;"","[Check ID]"))</x:f>
      </x:c>
      <x:c r="K167" s="5" t="str">
        <x:f>IF(A167="","",IF(COUNTIFS($A$6:$A$305,A167)&lt;&gt;1,"Duplicate family ID",IF(OR(AND(B167&lt;&gt;"",COUNTIFS('People'!$A$6:$A$505,B167)&lt;&gt;1),AND(C167&lt;&gt;"",COUNTIFS('People'!$A$6:$A$505,C167)&lt;&gt;1)),"Check parent ID",IF(AND(B167&lt;&gt;"",B167=C167),"Same parent twice",""))))</x:f>
      </x:c>
    </x:row>
    <x:row r="168" ht="25" customHeight="1">
      <x:c r="A168" s="10"/>
      <x:c r="B168" s="10"/>
      <x:c r="C168" s="10"/>
      <x:c r="D168" s="11"/>
      <x:c r="E168" s="11"/>
      <x:c r="F168" s="11"/>
      <x:c r="G168" s="10"/>
      <x:c r="H168" s="10"/>
      <x:c r="I168" s="5" t="str">
        <x:f>IF(B168="","",IF(COUNTIFS('People'!$A$6:$A$505,B168)=1,INDEX('People'!$M$6:$M$505,MATCH(B168,'People'!$A$6:$A$505,0))&amp;"","[Check ID]"))</x:f>
      </x:c>
      <x:c r="J168" s="5" t="str">
        <x:f>IF(C168="","",IF(COUNTIFS('People'!$A$6:$A$505,C168)=1,INDEX('People'!$M$6:$M$505,MATCH(C168,'People'!$A$6:$A$505,0))&amp;"","[Check ID]"))</x:f>
      </x:c>
      <x:c r="K168" s="5" t="str">
        <x:f>IF(A168="","",IF(COUNTIFS($A$6:$A$305,A168)&lt;&gt;1,"Duplicate family ID",IF(OR(AND(B168&lt;&gt;"",COUNTIFS('People'!$A$6:$A$505,B168)&lt;&gt;1),AND(C168&lt;&gt;"",COUNTIFS('People'!$A$6:$A$505,C168)&lt;&gt;1)),"Check parent ID",IF(AND(B168&lt;&gt;"",B168=C168),"Same parent twice",""))))</x:f>
      </x:c>
    </x:row>
    <x:row r="169" ht="25" customHeight="1">
      <x:c r="A169" s="10"/>
      <x:c r="B169" s="10"/>
      <x:c r="C169" s="10"/>
      <x:c r="D169" s="11"/>
      <x:c r="E169" s="11"/>
      <x:c r="F169" s="11"/>
      <x:c r="G169" s="10"/>
      <x:c r="H169" s="10"/>
      <x:c r="I169" s="5" t="str">
        <x:f>IF(B169="","",IF(COUNTIFS('People'!$A$6:$A$505,B169)=1,INDEX('People'!$M$6:$M$505,MATCH(B169,'People'!$A$6:$A$505,0))&amp;"","[Check ID]"))</x:f>
      </x:c>
      <x:c r="J169" s="5" t="str">
        <x:f>IF(C169="","",IF(COUNTIFS('People'!$A$6:$A$505,C169)=1,INDEX('People'!$M$6:$M$505,MATCH(C169,'People'!$A$6:$A$505,0))&amp;"","[Check ID]"))</x:f>
      </x:c>
      <x:c r="K169" s="5" t="str">
        <x:f>IF(A169="","",IF(COUNTIFS($A$6:$A$305,A169)&lt;&gt;1,"Duplicate family ID",IF(OR(AND(B169&lt;&gt;"",COUNTIFS('People'!$A$6:$A$505,B169)&lt;&gt;1),AND(C169&lt;&gt;"",COUNTIFS('People'!$A$6:$A$505,C169)&lt;&gt;1)),"Check parent ID",IF(AND(B169&lt;&gt;"",B169=C169),"Same parent twice",""))))</x:f>
      </x:c>
    </x:row>
    <x:row r="170" ht="25" customHeight="1">
      <x:c r="A170" s="10"/>
      <x:c r="B170" s="10"/>
      <x:c r="C170" s="10"/>
      <x:c r="D170" s="11"/>
      <x:c r="E170" s="11"/>
      <x:c r="F170" s="11"/>
      <x:c r="G170" s="10"/>
      <x:c r="H170" s="10"/>
      <x:c r="I170" s="5" t="str">
        <x:f>IF(B170="","",IF(COUNTIFS('People'!$A$6:$A$505,B170)=1,INDEX('People'!$M$6:$M$505,MATCH(B170,'People'!$A$6:$A$505,0))&amp;"","[Check ID]"))</x:f>
      </x:c>
      <x:c r="J170" s="5" t="str">
        <x:f>IF(C170="","",IF(COUNTIFS('People'!$A$6:$A$505,C170)=1,INDEX('People'!$M$6:$M$505,MATCH(C170,'People'!$A$6:$A$505,0))&amp;"","[Check ID]"))</x:f>
      </x:c>
      <x:c r="K170" s="5" t="str">
        <x:f>IF(A170="","",IF(COUNTIFS($A$6:$A$305,A170)&lt;&gt;1,"Duplicate family ID",IF(OR(AND(B170&lt;&gt;"",COUNTIFS('People'!$A$6:$A$505,B170)&lt;&gt;1),AND(C170&lt;&gt;"",COUNTIFS('People'!$A$6:$A$505,C170)&lt;&gt;1)),"Check parent ID",IF(AND(B170&lt;&gt;"",B170=C170),"Same parent twice",""))))</x:f>
      </x:c>
    </x:row>
    <x:row r="171" ht="25" customHeight="1">
      <x:c r="A171" s="10"/>
      <x:c r="B171" s="10"/>
      <x:c r="C171" s="10"/>
      <x:c r="D171" s="11"/>
      <x:c r="E171" s="11"/>
      <x:c r="F171" s="11"/>
      <x:c r="G171" s="10"/>
      <x:c r="H171" s="10"/>
      <x:c r="I171" s="5" t="str">
        <x:f>IF(B171="","",IF(COUNTIFS('People'!$A$6:$A$505,B171)=1,INDEX('People'!$M$6:$M$505,MATCH(B171,'People'!$A$6:$A$505,0))&amp;"","[Check ID]"))</x:f>
      </x:c>
      <x:c r="J171" s="5" t="str">
        <x:f>IF(C171="","",IF(COUNTIFS('People'!$A$6:$A$505,C171)=1,INDEX('People'!$M$6:$M$505,MATCH(C171,'People'!$A$6:$A$505,0))&amp;"","[Check ID]"))</x:f>
      </x:c>
      <x:c r="K171" s="5" t="str">
        <x:f>IF(A171="","",IF(COUNTIFS($A$6:$A$305,A171)&lt;&gt;1,"Duplicate family ID",IF(OR(AND(B171&lt;&gt;"",COUNTIFS('People'!$A$6:$A$505,B171)&lt;&gt;1),AND(C171&lt;&gt;"",COUNTIFS('People'!$A$6:$A$505,C171)&lt;&gt;1)),"Check parent ID",IF(AND(B171&lt;&gt;"",B171=C171),"Same parent twice",""))))</x:f>
      </x:c>
    </x:row>
    <x:row r="172" ht="25" customHeight="1">
      <x:c r="A172" s="10"/>
      <x:c r="B172" s="10"/>
      <x:c r="C172" s="10"/>
      <x:c r="D172" s="11"/>
      <x:c r="E172" s="11"/>
      <x:c r="F172" s="11"/>
      <x:c r="G172" s="10"/>
      <x:c r="H172" s="10"/>
      <x:c r="I172" s="5" t="str">
        <x:f>IF(B172="","",IF(COUNTIFS('People'!$A$6:$A$505,B172)=1,INDEX('People'!$M$6:$M$505,MATCH(B172,'People'!$A$6:$A$505,0))&amp;"","[Check ID]"))</x:f>
      </x:c>
      <x:c r="J172" s="5" t="str">
        <x:f>IF(C172="","",IF(COUNTIFS('People'!$A$6:$A$505,C172)=1,INDEX('People'!$M$6:$M$505,MATCH(C172,'People'!$A$6:$A$505,0))&amp;"","[Check ID]"))</x:f>
      </x:c>
      <x:c r="K172" s="5" t="str">
        <x:f>IF(A172="","",IF(COUNTIFS($A$6:$A$305,A172)&lt;&gt;1,"Duplicate family ID",IF(OR(AND(B172&lt;&gt;"",COUNTIFS('People'!$A$6:$A$505,B172)&lt;&gt;1),AND(C172&lt;&gt;"",COUNTIFS('People'!$A$6:$A$505,C172)&lt;&gt;1)),"Check parent ID",IF(AND(B172&lt;&gt;"",B172=C172),"Same parent twice",""))))</x:f>
      </x:c>
    </x:row>
    <x:row r="173" ht="25" customHeight="1">
      <x:c r="A173" s="10"/>
      <x:c r="B173" s="10"/>
      <x:c r="C173" s="10"/>
      <x:c r="D173" s="11"/>
      <x:c r="E173" s="11"/>
      <x:c r="F173" s="11"/>
      <x:c r="G173" s="10"/>
      <x:c r="H173" s="10"/>
      <x:c r="I173" s="5" t="str">
        <x:f>IF(B173="","",IF(COUNTIFS('People'!$A$6:$A$505,B173)=1,INDEX('People'!$M$6:$M$505,MATCH(B173,'People'!$A$6:$A$505,0))&amp;"","[Check ID]"))</x:f>
      </x:c>
      <x:c r="J173" s="5" t="str">
        <x:f>IF(C173="","",IF(COUNTIFS('People'!$A$6:$A$505,C173)=1,INDEX('People'!$M$6:$M$505,MATCH(C173,'People'!$A$6:$A$505,0))&amp;"","[Check ID]"))</x:f>
      </x:c>
      <x:c r="K173" s="5" t="str">
        <x:f>IF(A173="","",IF(COUNTIFS($A$6:$A$305,A173)&lt;&gt;1,"Duplicate family ID",IF(OR(AND(B173&lt;&gt;"",COUNTIFS('People'!$A$6:$A$505,B173)&lt;&gt;1),AND(C173&lt;&gt;"",COUNTIFS('People'!$A$6:$A$505,C173)&lt;&gt;1)),"Check parent ID",IF(AND(B173&lt;&gt;"",B173=C173),"Same parent twice",""))))</x:f>
      </x:c>
    </x:row>
    <x:row r="174" ht="25" customHeight="1">
      <x:c r="A174" s="10"/>
      <x:c r="B174" s="10"/>
      <x:c r="C174" s="10"/>
      <x:c r="D174" s="11"/>
      <x:c r="E174" s="11"/>
      <x:c r="F174" s="11"/>
      <x:c r="G174" s="10"/>
      <x:c r="H174" s="10"/>
      <x:c r="I174" s="5" t="str">
        <x:f>IF(B174="","",IF(COUNTIFS('People'!$A$6:$A$505,B174)=1,INDEX('People'!$M$6:$M$505,MATCH(B174,'People'!$A$6:$A$505,0))&amp;"","[Check ID]"))</x:f>
      </x:c>
      <x:c r="J174" s="5" t="str">
        <x:f>IF(C174="","",IF(COUNTIFS('People'!$A$6:$A$505,C174)=1,INDEX('People'!$M$6:$M$505,MATCH(C174,'People'!$A$6:$A$505,0))&amp;"","[Check ID]"))</x:f>
      </x:c>
      <x:c r="K174" s="5" t="str">
        <x:f>IF(A174="","",IF(COUNTIFS($A$6:$A$305,A174)&lt;&gt;1,"Duplicate family ID",IF(OR(AND(B174&lt;&gt;"",COUNTIFS('People'!$A$6:$A$505,B174)&lt;&gt;1),AND(C174&lt;&gt;"",COUNTIFS('People'!$A$6:$A$505,C174)&lt;&gt;1)),"Check parent ID",IF(AND(B174&lt;&gt;"",B174=C174),"Same parent twice",""))))</x:f>
      </x:c>
    </x:row>
    <x:row r="175" ht="25" customHeight="1">
      <x:c r="A175" s="10"/>
      <x:c r="B175" s="10"/>
      <x:c r="C175" s="10"/>
      <x:c r="D175" s="11"/>
      <x:c r="E175" s="11"/>
      <x:c r="F175" s="11"/>
      <x:c r="G175" s="10"/>
      <x:c r="H175" s="10"/>
      <x:c r="I175" s="5" t="str">
        <x:f>IF(B175="","",IF(COUNTIFS('People'!$A$6:$A$505,B175)=1,INDEX('People'!$M$6:$M$505,MATCH(B175,'People'!$A$6:$A$505,0))&amp;"","[Check ID]"))</x:f>
      </x:c>
      <x:c r="J175" s="5" t="str">
        <x:f>IF(C175="","",IF(COUNTIFS('People'!$A$6:$A$505,C175)=1,INDEX('People'!$M$6:$M$505,MATCH(C175,'People'!$A$6:$A$505,0))&amp;"","[Check ID]"))</x:f>
      </x:c>
      <x:c r="K175" s="5" t="str">
        <x:f>IF(A175="","",IF(COUNTIFS($A$6:$A$305,A175)&lt;&gt;1,"Duplicate family ID",IF(OR(AND(B175&lt;&gt;"",COUNTIFS('People'!$A$6:$A$505,B175)&lt;&gt;1),AND(C175&lt;&gt;"",COUNTIFS('People'!$A$6:$A$505,C175)&lt;&gt;1)),"Check parent ID",IF(AND(B175&lt;&gt;"",B175=C175),"Same parent twice",""))))</x:f>
      </x:c>
    </x:row>
    <x:row r="176" ht="25" customHeight="1">
      <x:c r="A176" s="10"/>
      <x:c r="B176" s="10"/>
      <x:c r="C176" s="10"/>
      <x:c r="D176" s="11"/>
      <x:c r="E176" s="11"/>
      <x:c r="F176" s="11"/>
      <x:c r="G176" s="10"/>
      <x:c r="H176" s="10"/>
      <x:c r="I176" s="5" t="str">
        <x:f>IF(B176="","",IF(COUNTIFS('People'!$A$6:$A$505,B176)=1,INDEX('People'!$M$6:$M$505,MATCH(B176,'People'!$A$6:$A$505,0))&amp;"","[Check ID]"))</x:f>
      </x:c>
      <x:c r="J176" s="5" t="str">
        <x:f>IF(C176="","",IF(COUNTIFS('People'!$A$6:$A$505,C176)=1,INDEX('People'!$M$6:$M$505,MATCH(C176,'People'!$A$6:$A$505,0))&amp;"","[Check ID]"))</x:f>
      </x:c>
      <x:c r="K176" s="5" t="str">
        <x:f>IF(A176="","",IF(COUNTIFS($A$6:$A$305,A176)&lt;&gt;1,"Duplicate family ID",IF(OR(AND(B176&lt;&gt;"",COUNTIFS('People'!$A$6:$A$505,B176)&lt;&gt;1),AND(C176&lt;&gt;"",COUNTIFS('People'!$A$6:$A$505,C176)&lt;&gt;1)),"Check parent ID",IF(AND(B176&lt;&gt;"",B176=C176),"Same parent twice",""))))</x:f>
      </x:c>
    </x:row>
    <x:row r="177" ht="25" customHeight="1">
      <x:c r="A177" s="10"/>
      <x:c r="B177" s="10"/>
      <x:c r="C177" s="10"/>
      <x:c r="D177" s="11"/>
      <x:c r="E177" s="11"/>
      <x:c r="F177" s="11"/>
      <x:c r="G177" s="10"/>
      <x:c r="H177" s="10"/>
      <x:c r="I177" s="5" t="str">
        <x:f>IF(B177="","",IF(COUNTIFS('People'!$A$6:$A$505,B177)=1,INDEX('People'!$M$6:$M$505,MATCH(B177,'People'!$A$6:$A$505,0))&amp;"","[Check ID]"))</x:f>
      </x:c>
      <x:c r="J177" s="5" t="str">
        <x:f>IF(C177="","",IF(COUNTIFS('People'!$A$6:$A$505,C177)=1,INDEX('People'!$M$6:$M$505,MATCH(C177,'People'!$A$6:$A$505,0))&amp;"","[Check ID]"))</x:f>
      </x:c>
      <x:c r="K177" s="5" t="str">
        <x:f>IF(A177="","",IF(COUNTIFS($A$6:$A$305,A177)&lt;&gt;1,"Duplicate family ID",IF(OR(AND(B177&lt;&gt;"",COUNTIFS('People'!$A$6:$A$505,B177)&lt;&gt;1),AND(C177&lt;&gt;"",COUNTIFS('People'!$A$6:$A$505,C177)&lt;&gt;1)),"Check parent ID",IF(AND(B177&lt;&gt;"",B177=C177),"Same parent twice",""))))</x:f>
      </x:c>
    </x:row>
    <x:row r="178" ht="25" customHeight="1">
      <x:c r="A178" s="10"/>
      <x:c r="B178" s="10"/>
      <x:c r="C178" s="10"/>
      <x:c r="D178" s="11"/>
      <x:c r="E178" s="11"/>
      <x:c r="F178" s="11"/>
      <x:c r="G178" s="10"/>
      <x:c r="H178" s="10"/>
      <x:c r="I178" s="5" t="str">
        <x:f>IF(B178="","",IF(COUNTIFS('People'!$A$6:$A$505,B178)=1,INDEX('People'!$M$6:$M$505,MATCH(B178,'People'!$A$6:$A$505,0))&amp;"","[Check ID]"))</x:f>
      </x:c>
      <x:c r="J178" s="5" t="str">
        <x:f>IF(C178="","",IF(COUNTIFS('People'!$A$6:$A$505,C178)=1,INDEX('People'!$M$6:$M$505,MATCH(C178,'People'!$A$6:$A$505,0))&amp;"","[Check ID]"))</x:f>
      </x:c>
      <x:c r="K178" s="5" t="str">
        <x:f>IF(A178="","",IF(COUNTIFS($A$6:$A$305,A178)&lt;&gt;1,"Duplicate family ID",IF(OR(AND(B178&lt;&gt;"",COUNTIFS('People'!$A$6:$A$505,B178)&lt;&gt;1),AND(C178&lt;&gt;"",COUNTIFS('People'!$A$6:$A$505,C178)&lt;&gt;1)),"Check parent ID",IF(AND(B178&lt;&gt;"",B178=C178),"Same parent twice",""))))</x:f>
      </x:c>
    </x:row>
    <x:row r="179" ht="25" customHeight="1">
      <x:c r="A179" s="10"/>
      <x:c r="B179" s="10"/>
      <x:c r="C179" s="10"/>
      <x:c r="D179" s="11"/>
      <x:c r="E179" s="11"/>
      <x:c r="F179" s="11"/>
      <x:c r="G179" s="10"/>
      <x:c r="H179" s="10"/>
      <x:c r="I179" s="5" t="str">
        <x:f>IF(B179="","",IF(COUNTIFS('People'!$A$6:$A$505,B179)=1,INDEX('People'!$M$6:$M$505,MATCH(B179,'People'!$A$6:$A$505,0))&amp;"","[Check ID]"))</x:f>
      </x:c>
      <x:c r="J179" s="5" t="str">
        <x:f>IF(C179="","",IF(COUNTIFS('People'!$A$6:$A$505,C179)=1,INDEX('People'!$M$6:$M$505,MATCH(C179,'People'!$A$6:$A$505,0))&amp;"","[Check ID]"))</x:f>
      </x:c>
      <x:c r="K179" s="5" t="str">
        <x:f>IF(A179="","",IF(COUNTIFS($A$6:$A$305,A179)&lt;&gt;1,"Duplicate family ID",IF(OR(AND(B179&lt;&gt;"",COUNTIFS('People'!$A$6:$A$505,B179)&lt;&gt;1),AND(C179&lt;&gt;"",COUNTIFS('People'!$A$6:$A$505,C179)&lt;&gt;1)),"Check parent ID",IF(AND(B179&lt;&gt;"",B179=C179),"Same parent twice",""))))</x:f>
      </x:c>
    </x:row>
    <x:row r="180" ht="25" customHeight="1">
      <x:c r="A180" s="10"/>
      <x:c r="B180" s="10"/>
      <x:c r="C180" s="10"/>
      <x:c r="D180" s="11"/>
      <x:c r="E180" s="11"/>
      <x:c r="F180" s="11"/>
      <x:c r="G180" s="10"/>
      <x:c r="H180" s="10"/>
      <x:c r="I180" s="5" t="str">
        <x:f>IF(B180="","",IF(COUNTIFS('People'!$A$6:$A$505,B180)=1,INDEX('People'!$M$6:$M$505,MATCH(B180,'People'!$A$6:$A$505,0))&amp;"","[Check ID]"))</x:f>
      </x:c>
      <x:c r="J180" s="5" t="str">
        <x:f>IF(C180="","",IF(COUNTIFS('People'!$A$6:$A$505,C180)=1,INDEX('People'!$M$6:$M$505,MATCH(C180,'People'!$A$6:$A$505,0))&amp;"","[Check ID]"))</x:f>
      </x:c>
      <x:c r="K180" s="5" t="str">
        <x:f>IF(A180="","",IF(COUNTIFS($A$6:$A$305,A180)&lt;&gt;1,"Duplicate family ID",IF(OR(AND(B180&lt;&gt;"",COUNTIFS('People'!$A$6:$A$505,B180)&lt;&gt;1),AND(C180&lt;&gt;"",COUNTIFS('People'!$A$6:$A$505,C180)&lt;&gt;1)),"Check parent ID",IF(AND(B180&lt;&gt;"",B180=C180),"Same parent twice",""))))</x:f>
      </x:c>
    </x:row>
    <x:row r="181" ht="25" customHeight="1">
      <x:c r="A181" s="10"/>
      <x:c r="B181" s="10"/>
      <x:c r="C181" s="10"/>
      <x:c r="D181" s="11"/>
      <x:c r="E181" s="11"/>
      <x:c r="F181" s="11"/>
      <x:c r="G181" s="10"/>
      <x:c r="H181" s="10"/>
      <x:c r="I181" s="5" t="str">
        <x:f>IF(B181="","",IF(COUNTIFS('People'!$A$6:$A$505,B181)=1,INDEX('People'!$M$6:$M$505,MATCH(B181,'People'!$A$6:$A$505,0))&amp;"","[Check ID]"))</x:f>
      </x:c>
      <x:c r="J181" s="5" t="str">
        <x:f>IF(C181="","",IF(COUNTIFS('People'!$A$6:$A$505,C181)=1,INDEX('People'!$M$6:$M$505,MATCH(C181,'People'!$A$6:$A$505,0))&amp;"","[Check ID]"))</x:f>
      </x:c>
      <x:c r="K181" s="5" t="str">
        <x:f>IF(A181="","",IF(COUNTIFS($A$6:$A$305,A181)&lt;&gt;1,"Duplicate family ID",IF(OR(AND(B181&lt;&gt;"",COUNTIFS('People'!$A$6:$A$505,B181)&lt;&gt;1),AND(C181&lt;&gt;"",COUNTIFS('People'!$A$6:$A$505,C181)&lt;&gt;1)),"Check parent ID",IF(AND(B181&lt;&gt;"",B181=C181),"Same parent twice",""))))</x:f>
      </x:c>
    </x:row>
    <x:row r="182" ht="25" customHeight="1">
      <x:c r="A182" s="10"/>
      <x:c r="B182" s="10"/>
      <x:c r="C182" s="10"/>
      <x:c r="D182" s="11"/>
      <x:c r="E182" s="11"/>
      <x:c r="F182" s="11"/>
      <x:c r="G182" s="10"/>
      <x:c r="H182" s="10"/>
      <x:c r="I182" s="5" t="str">
        <x:f>IF(B182="","",IF(COUNTIFS('People'!$A$6:$A$505,B182)=1,INDEX('People'!$M$6:$M$505,MATCH(B182,'People'!$A$6:$A$505,0))&amp;"","[Check ID]"))</x:f>
      </x:c>
      <x:c r="J182" s="5" t="str">
        <x:f>IF(C182="","",IF(COUNTIFS('People'!$A$6:$A$505,C182)=1,INDEX('People'!$M$6:$M$505,MATCH(C182,'People'!$A$6:$A$505,0))&amp;"","[Check ID]"))</x:f>
      </x:c>
      <x:c r="K182" s="5" t="str">
        <x:f>IF(A182="","",IF(COUNTIFS($A$6:$A$305,A182)&lt;&gt;1,"Duplicate family ID",IF(OR(AND(B182&lt;&gt;"",COUNTIFS('People'!$A$6:$A$505,B182)&lt;&gt;1),AND(C182&lt;&gt;"",COUNTIFS('People'!$A$6:$A$505,C182)&lt;&gt;1)),"Check parent ID",IF(AND(B182&lt;&gt;"",B182=C182),"Same parent twice",""))))</x:f>
      </x:c>
    </x:row>
    <x:row r="183" ht="25" customHeight="1">
      <x:c r="A183" s="10"/>
      <x:c r="B183" s="10"/>
      <x:c r="C183" s="10"/>
      <x:c r="D183" s="11"/>
      <x:c r="E183" s="11"/>
      <x:c r="F183" s="11"/>
      <x:c r="G183" s="10"/>
      <x:c r="H183" s="10"/>
      <x:c r="I183" s="5" t="str">
        <x:f>IF(B183="","",IF(COUNTIFS('People'!$A$6:$A$505,B183)=1,INDEX('People'!$M$6:$M$505,MATCH(B183,'People'!$A$6:$A$505,0))&amp;"","[Check ID]"))</x:f>
      </x:c>
      <x:c r="J183" s="5" t="str">
        <x:f>IF(C183="","",IF(COUNTIFS('People'!$A$6:$A$505,C183)=1,INDEX('People'!$M$6:$M$505,MATCH(C183,'People'!$A$6:$A$505,0))&amp;"","[Check ID]"))</x:f>
      </x:c>
      <x:c r="K183" s="5" t="str">
        <x:f>IF(A183="","",IF(COUNTIFS($A$6:$A$305,A183)&lt;&gt;1,"Duplicate family ID",IF(OR(AND(B183&lt;&gt;"",COUNTIFS('People'!$A$6:$A$505,B183)&lt;&gt;1),AND(C183&lt;&gt;"",COUNTIFS('People'!$A$6:$A$505,C183)&lt;&gt;1)),"Check parent ID",IF(AND(B183&lt;&gt;"",B183=C183),"Same parent twice",""))))</x:f>
      </x:c>
    </x:row>
    <x:row r="184" ht="25" customHeight="1">
      <x:c r="A184" s="10"/>
      <x:c r="B184" s="10"/>
      <x:c r="C184" s="10"/>
      <x:c r="D184" s="11"/>
      <x:c r="E184" s="11"/>
      <x:c r="F184" s="11"/>
      <x:c r="G184" s="10"/>
      <x:c r="H184" s="10"/>
      <x:c r="I184" s="5" t="str">
        <x:f>IF(B184="","",IF(COUNTIFS('People'!$A$6:$A$505,B184)=1,INDEX('People'!$M$6:$M$505,MATCH(B184,'People'!$A$6:$A$505,0))&amp;"","[Check ID]"))</x:f>
      </x:c>
      <x:c r="J184" s="5" t="str">
        <x:f>IF(C184="","",IF(COUNTIFS('People'!$A$6:$A$505,C184)=1,INDEX('People'!$M$6:$M$505,MATCH(C184,'People'!$A$6:$A$505,0))&amp;"","[Check ID]"))</x:f>
      </x:c>
      <x:c r="K184" s="5" t="str">
        <x:f>IF(A184="","",IF(COUNTIFS($A$6:$A$305,A184)&lt;&gt;1,"Duplicate family ID",IF(OR(AND(B184&lt;&gt;"",COUNTIFS('People'!$A$6:$A$505,B184)&lt;&gt;1),AND(C184&lt;&gt;"",COUNTIFS('People'!$A$6:$A$505,C184)&lt;&gt;1)),"Check parent ID",IF(AND(B184&lt;&gt;"",B184=C184),"Same parent twice",""))))</x:f>
      </x:c>
    </x:row>
    <x:row r="185" ht="25" customHeight="1">
      <x:c r="A185" s="10"/>
      <x:c r="B185" s="10"/>
      <x:c r="C185" s="10"/>
      <x:c r="D185" s="11"/>
      <x:c r="E185" s="11"/>
      <x:c r="F185" s="11"/>
      <x:c r="G185" s="10"/>
      <x:c r="H185" s="10"/>
      <x:c r="I185" s="5" t="str">
        <x:f>IF(B185="","",IF(COUNTIFS('People'!$A$6:$A$505,B185)=1,INDEX('People'!$M$6:$M$505,MATCH(B185,'People'!$A$6:$A$505,0))&amp;"","[Check ID]"))</x:f>
      </x:c>
      <x:c r="J185" s="5" t="str">
        <x:f>IF(C185="","",IF(COUNTIFS('People'!$A$6:$A$505,C185)=1,INDEX('People'!$M$6:$M$505,MATCH(C185,'People'!$A$6:$A$505,0))&amp;"","[Check ID]"))</x:f>
      </x:c>
      <x:c r="K185" s="5" t="str">
        <x:f>IF(A185="","",IF(COUNTIFS($A$6:$A$305,A185)&lt;&gt;1,"Duplicate family ID",IF(OR(AND(B185&lt;&gt;"",COUNTIFS('People'!$A$6:$A$505,B185)&lt;&gt;1),AND(C185&lt;&gt;"",COUNTIFS('People'!$A$6:$A$505,C185)&lt;&gt;1)),"Check parent ID",IF(AND(B185&lt;&gt;"",B185=C185),"Same parent twice",""))))</x:f>
      </x:c>
    </x:row>
    <x:row r="186" ht="25" customHeight="1">
      <x:c r="A186" s="10"/>
      <x:c r="B186" s="10"/>
      <x:c r="C186" s="10"/>
      <x:c r="D186" s="11"/>
      <x:c r="E186" s="11"/>
      <x:c r="F186" s="11"/>
      <x:c r="G186" s="10"/>
      <x:c r="H186" s="10"/>
      <x:c r="I186" s="5" t="str">
        <x:f>IF(B186="","",IF(COUNTIFS('People'!$A$6:$A$505,B186)=1,INDEX('People'!$M$6:$M$505,MATCH(B186,'People'!$A$6:$A$505,0))&amp;"","[Check ID]"))</x:f>
      </x:c>
      <x:c r="J186" s="5" t="str">
        <x:f>IF(C186="","",IF(COUNTIFS('People'!$A$6:$A$505,C186)=1,INDEX('People'!$M$6:$M$505,MATCH(C186,'People'!$A$6:$A$505,0))&amp;"","[Check ID]"))</x:f>
      </x:c>
      <x:c r="K186" s="5" t="str">
        <x:f>IF(A186="","",IF(COUNTIFS($A$6:$A$305,A186)&lt;&gt;1,"Duplicate family ID",IF(OR(AND(B186&lt;&gt;"",COUNTIFS('People'!$A$6:$A$505,B186)&lt;&gt;1),AND(C186&lt;&gt;"",COUNTIFS('People'!$A$6:$A$505,C186)&lt;&gt;1)),"Check parent ID",IF(AND(B186&lt;&gt;"",B186=C186),"Same parent twice",""))))</x:f>
      </x:c>
    </x:row>
    <x:row r="187" ht="25" customHeight="1">
      <x:c r="A187" s="10"/>
      <x:c r="B187" s="10"/>
      <x:c r="C187" s="10"/>
      <x:c r="D187" s="11"/>
      <x:c r="E187" s="11"/>
      <x:c r="F187" s="11"/>
      <x:c r="G187" s="10"/>
      <x:c r="H187" s="10"/>
      <x:c r="I187" s="5" t="str">
        <x:f>IF(B187="","",IF(COUNTIFS('People'!$A$6:$A$505,B187)=1,INDEX('People'!$M$6:$M$505,MATCH(B187,'People'!$A$6:$A$505,0))&amp;"","[Check ID]"))</x:f>
      </x:c>
      <x:c r="J187" s="5" t="str">
        <x:f>IF(C187="","",IF(COUNTIFS('People'!$A$6:$A$505,C187)=1,INDEX('People'!$M$6:$M$505,MATCH(C187,'People'!$A$6:$A$505,0))&amp;"","[Check ID]"))</x:f>
      </x:c>
      <x:c r="K187" s="5" t="str">
        <x:f>IF(A187="","",IF(COUNTIFS($A$6:$A$305,A187)&lt;&gt;1,"Duplicate family ID",IF(OR(AND(B187&lt;&gt;"",COUNTIFS('People'!$A$6:$A$505,B187)&lt;&gt;1),AND(C187&lt;&gt;"",COUNTIFS('People'!$A$6:$A$505,C187)&lt;&gt;1)),"Check parent ID",IF(AND(B187&lt;&gt;"",B187=C187),"Same parent twice",""))))</x:f>
      </x:c>
    </x:row>
    <x:row r="188" ht="25" customHeight="1">
      <x:c r="A188" s="10"/>
      <x:c r="B188" s="10"/>
      <x:c r="C188" s="10"/>
      <x:c r="D188" s="11"/>
      <x:c r="E188" s="11"/>
      <x:c r="F188" s="11"/>
      <x:c r="G188" s="10"/>
      <x:c r="H188" s="10"/>
      <x:c r="I188" s="5" t="str">
        <x:f>IF(B188="","",IF(COUNTIFS('People'!$A$6:$A$505,B188)=1,INDEX('People'!$M$6:$M$505,MATCH(B188,'People'!$A$6:$A$505,0))&amp;"","[Check ID]"))</x:f>
      </x:c>
      <x:c r="J188" s="5" t="str">
        <x:f>IF(C188="","",IF(COUNTIFS('People'!$A$6:$A$505,C188)=1,INDEX('People'!$M$6:$M$505,MATCH(C188,'People'!$A$6:$A$505,0))&amp;"","[Check ID]"))</x:f>
      </x:c>
      <x:c r="K188" s="5" t="str">
        <x:f>IF(A188="","",IF(COUNTIFS($A$6:$A$305,A188)&lt;&gt;1,"Duplicate family ID",IF(OR(AND(B188&lt;&gt;"",COUNTIFS('People'!$A$6:$A$505,B188)&lt;&gt;1),AND(C188&lt;&gt;"",COUNTIFS('People'!$A$6:$A$505,C188)&lt;&gt;1)),"Check parent ID",IF(AND(B188&lt;&gt;"",B188=C188),"Same parent twice",""))))</x:f>
      </x:c>
    </x:row>
    <x:row r="189" ht="25" customHeight="1">
      <x:c r="A189" s="10"/>
      <x:c r="B189" s="10"/>
      <x:c r="C189" s="10"/>
      <x:c r="D189" s="11"/>
      <x:c r="E189" s="11"/>
      <x:c r="F189" s="11"/>
      <x:c r="G189" s="10"/>
      <x:c r="H189" s="10"/>
      <x:c r="I189" s="5" t="str">
        <x:f>IF(B189="","",IF(COUNTIFS('People'!$A$6:$A$505,B189)=1,INDEX('People'!$M$6:$M$505,MATCH(B189,'People'!$A$6:$A$505,0))&amp;"","[Check ID]"))</x:f>
      </x:c>
      <x:c r="J189" s="5" t="str">
        <x:f>IF(C189="","",IF(COUNTIFS('People'!$A$6:$A$505,C189)=1,INDEX('People'!$M$6:$M$505,MATCH(C189,'People'!$A$6:$A$505,0))&amp;"","[Check ID]"))</x:f>
      </x:c>
      <x:c r="K189" s="5" t="str">
        <x:f>IF(A189="","",IF(COUNTIFS($A$6:$A$305,A189)&lt;&gt;1,"Duplicate family ID",IF(OR(AND(B189&lt;&gt;"",COUNTIFS('People'!$A$6:$A$505,B189)&lt;&gt;1),AND(C189&lt;&gt;"",COUNTIFS('People'!$A$6:$A$505,C189)&lt;&gt;1)),"Check parent ID",IF(AND(B189&lt;&gt;"",B189=C189),"Same parent twice",""))))</x:f>
      </x:c>
    </x:row>
    <x:row r="190" ht="25" customHeight="1">
      <x:c r="A190" s="10"/>
      <x:c r="B190" s="10"/>
      <x:c r="C190" s="10"/>
      <x:c r="D190" s="11"/>
      <x:c r="E190" s="11"/>
      <x:c r="F190" s="11"/>
      <x:c r="G190" s="10"/>
      <x:c r="H190" s="10"/>
      <x:c r="I190" s="5" t="str">
        <x:f>IF(B190="","",IF(COUNTIFS('People'!$A$6:$A$505,B190)=1,INDEX('People'!$M$6:$M$505,MATCH(B190,'People'!$A$6:$A$505,0))&amp;"","[Check ID]"))</x:f>
      </x:c>
      <x:c r="J190" s="5" t="str">
        <x:f>IF(C190="","",IF(COUNTIFS('People'!$A$6:$A$505,C190)=1,INDEX('People'!$M$6:$M$505,MATCH(C190,'People'!$A$6:$A$505,0))&amp;"","[Check ID]"))</x:f>
      </x:c>
      <x:c r="K190" s="5" t="str">
        <x:f>IF(A190="","",IF(COUNTIFS($A$6:$A$305,A190)&lt;&gt;1,"Duplicate family ID",IF(OR(AND(B190&lt;&gt;"",COUNTIFS('People'!$A$6:$A$505,B190)&lt;&gt;1),AND(C190&lt;&gt;"",COUNTIFS('People'!$A$6:$A$505,C190)&lt;&gt;1)),"Check parent ID",IF(AND(B190&lt;&gt;"",B190=C190),"Same parent twice",""))))</x:f>
      </x:c>
    </x:row>
    <x:row r="191" ht="25" customHeight="1">
      <x:c r="A191" s="10"/>
      <x:c r="B191" s="10"/>
      <x:c r="C191" s="10"/>
      <x:c r="D191" s="11"/>
      <x:c r="E191" s="11"/>
      <x:c r="F191" s="11"/>
      <x:c r="G191" s="10"/>
      <x:c r="H191" s="10"/>
      <x:c r="I191" s="5" t="str">
        <x:f>IF(B191="","",IF(COUNTIFS('People'!$A$6:$A$505,B191)=1,INDEX('People'!$M$6:$M$505,MATCH(B191,'People'!$A$6:$A$505,0))&amp;"","[Check ID]"))</x:f>
      </x:c>
      <x:c r="J191" s="5" t="str">
        <x:f>IF(C191="","",IF(COUNTIFS('People'!$A$6:$A$505,C191)=1,INDEX('People'!$M$6:$M$505,MATCH(C191,'People'!$A$6:$A$505,0))&amp;"","[Check ID]"))</x:f>
      </x:c>
      <x:c r="K191" s="5" t="str">
        <x:f>IF(A191="","",IF(COUNTIFS($A$6:$A$305,A191)&lt;&gt;1,"Duplicate family ID",IF(OR(AND(B191&lt;&gt;"",COUNTIFS('People'!$A$6:$A$505,B191)&lt;&gt;1),AND(C191&lt;&gt;"",COUNTIFS('People'!$A$6:$A$505,C191)&lt;&gt;1)),"Check parent ID",IF(AND(B191&lt;&gt;"",B191=C191),"Same parent twice",""))))</x:f>
      </x:c>
    </x:row>
    <x:row r="192" ht="25" customHeight="1">
      <x:c r="A192" s="10"/>
      <x:c r="B192" s="10"/>
      <x:c r="C192" s="10"/>
      <x:c r="D192" s="11"/>
      <x:c r="E192" s="11"/>
      <x:c r="F192" s="11"/>
      <x:c r="G192" s="10"/>
      <x:c r="H192" s="10"/>
      <x:c r="I192" s="5" t="str">
        <x:f>IF(B192="","",IF(COUNTIFS('People'!$A$6:$A$505,B192)=1,INDEX('People'!$M$6:$M$505,MATCH(B192,'People'!$A$6:$A$505,0))&amp;"","[Check ID]"))</x:f>
      </x:c>
      <x:c r="J192" s="5" t="str">
        <x:f>IF(C192="","",IF(COUNTIFS('People'!$A$6:$A$505,C192)=1,INDEX('People'!$M$6:$M$505,MATCH(C192,'People'!$A$6:$A$505,0))&amp;"","[Check ID]"))</x:f>
      </x:c>
      <x:c r="K192" s="5" t="str">
        <x:f>IF(A192="","",IF(COUNTIFS($A$6:$A$305,A192)&lt;&gt;1,"Duplicate family ID",IF(OR(AND(B192&lt;&gt;"",COUNTIFS('People'!$A$6:$A$505,B192)&lt;&gt;1),AND(C192&lt;&gt;"",COUNTIFS('People'!$A$6:$A$505,C192)&lt;&gt;1)),"Check parent ID",IF(AND(B192&lt;&gt;"",B192=C192),"Same parent twice",""))))</x:f>
      </x:c>
    </x:row>
    <x:row r="193" ht="25" customHeight="1">
      <x:c r="A193" s="10"/>
      <x:c r="B193" s="10"/>
      <x:c r="C193" s="10"/>
      <x:c r="D193" s="11"/>
      <x:c r="E193" s="11"/>
      <x:c r="F193" s="11"/>
      <x:c r="G193" s="10"/>
      <x:c r="H193" s="10"/>
      <x:c r="I193" s="5" t="str">
        <x:f>IF(B193="","",IF(COUNTIFS('People'!$A$6:$A$505,B193)=1,INDEX('People'!$M$6:$M$505,MATCH(B193,'People'!$A$6:$A$505,0))&amp;"","[Check ID]"))</x:f>
      </x:c>
      <x:c r="J193" s="5" t="str">
        <x:f>IF(C193="","",IF(COUNTIFS('People'!$A$6:$A$505,C193)=1,INDEX('People'!$M$6:$M$505,MATCH(C193,'People'!$A$6:$A$505,0))&amp;"","[Check ID]"))</x:f>
      </x:c>
      <x:c r="K193" s="5" t="str">
        <x:f>IF(A193="","",IF(COUNTIFS($A$6:$A$305,A193)&lt;&gt;1,"Duplicate family ID",IF(OR(AND(B193&lt;&gt;"",COUNTIFS('People'!$A$6:$A$505,B193)&lt;&gt;1),AND(C193&lt;&gt;"",COUNTIFS('People'!$A$6:$A$505,C193)&lt;&gt;1)),"Check parent ID",IF(AND(B193&lt;&gt;"",B193=C193),"Same parent twice",""))))</x:f>
      </x:c>
    </x:row>
    <x:row r="194" ht="25" customHeight="1">
      <x:c r="A194" s="10"/>
      <x:c r="B194" s="10"/>
      <x:c r="C194" s="10"/>
      <x:c r="D194" s="11"/>
      <x:c r="E194" s="11"/>
      <x:c r="F194" s="11"/>
      <x:c r="G194" s="10"/>
      <x:c r="H194" s="10"/>
      <x:c r="I194" s="5" t="str">
        <x:f>IF(B194="","",IF(COUNTIFS('People'!$A$6:$A$505,B194)=1,INDEX('People'!$M$6:$M$505,MATCH(B194,'People'!$A$6:$A$505,0))&amp;"","[Check ID]"))</x:f>
      </x:c>
      <x:c r="J194" s="5" t="str">
        <x:f>IF(C194="","",IF(COUNTIFS('People'!$A$6:$A$505,C194)=1,INDEX('People'!$M$6:$M$505,MATCH(C194,'People'!$A$6:$A$505,0))&amp;"","[Check ID]"))</x:f>
      </x:c>
      <x:c r="K194" s="5" t="str">
        <x:f>IF(A194="","",IF(COUNTIFS($A$6:$A$305,A194)&lt;&gt;1,"Duplicate family ID",IF(OR(AND(B194&lt;&gt;"",COUNTIFS('People'!$A$6:$A$505,B194)&lt;&gt;1),AND(C194&lt;&gt;"",COUNTIFS('People'!$A$6:$A$505,C194)&lt;&gt;1)),"Check parent ID",IF(AND(B194&lt;&gt;"",B194=C194),"Same parent twice",""))))</x:f>
      </x:c>
    </x:row>
    <x:row r="195" ht="25" customHeight="1">
      <x:c r="A195" s="10"/>
      <x:c r="B195" s="10"/>
      <x:c r="C195" s="10"/>
      <x:c r="D195" s="11"/>
      <x:c r="E195" s="11"/>
      <x:c r="F195" s="11"/>
      <x:c r="G195" s="10"/>
      <x:c r="H195" s="10"/>
      <x:c r="I195" s="5" t="str">
        <x:f>IF(B195="","",IF(COUNTIFS('People'!$A$6:$A$505,B195)=1,INDEX('People'!$M$6:$M$505,MATCH(B195,'People'!$A$6:$A$505,0))&amp;"","[Check ID]"))</x:f>
      </x:c>
      <x:c r="J195" s="5" t="str">
        <x:f>IF(C195="","",IF(COUNTIFS('People'!$A$6:$A$505,C195)=1,INDEX('People'!$M$6:$M$505,MATCH(C195,'People'!$A$6:$A$505,0))&amp;"","[Check ID]"))</x:f>
      </x:c>
      <x:c r="K195" s="5" t="str">
        <x:f>IF(A195="","",IF(COUNTIFS($A$6:$A$305,A195)&lt;&gt;1,"Duplicate family ID",IF(OR(AND(B195&lt;&gt;"",COUNTIFS('People'!$A$6:$A$505,B195)&lt;&gt;1),AND(C195&lt;&gt;"",COUNTIFS('People'!$A$6:$A$505,C195)&lt;&gt;1)),"Check parent ID",IF(AND(B195&lt;&gt;"",B195=C195),"Same parent twice",""))))</x:f>
      </x:c>
    </x:row>
    <x:row r="196" ht="25" customHeight="1">
      <x:c r="A196" s="10"/>
      <x:c r="B196" s="10"/>
      <x:c r="C196" s="10"/>
      <x:c r="D196" s="11"/>
      <x:c r="E196" s="11"/>
      <x:c r="F196" s="11"/>
      <x:c r="G196" s="10"/>
      <x:c r="H196" s="10"/>
      <x:c r="I196" s="5" t="str">
        <x:f>IF(B196="","",IF(COUNTIFS('People'!$A$6:$A$505,B196)=1,INDEX('People'!$M$6:$M$505,MATCH(B196,'People'!$A$6:$A$505,0))&amp;"","[Check ID]"))</x:f>
      </x:c>
      <x:c r="J196" s="5" t="str">
        <x:f>IF(C196="","",IF(COUNTIFS('People'!$A$6:$A$505,C196)=1,INDEX('People'!$M$6:$M$505,MATCH(C196,'People'!$A$6:$A$505,0))&amp;"","[Check ID]"))</x:f>
      </x:c>
      <x:c r="K196" s="5" t="str">
        <x:f>IF(A196="","",IF(COUNTIFS($A$6:$A$305,A196)&lt;&gt;1,"Duplicate family ID",IF(OR(AND(B196&lt;&gt;"",COUNTIFS('People'!$A$6:$A$505,B196)&lt;&gt;1),AND(C196&lt;&gt;"",COUNTIFS('People'!$A$6:$A$505,C196)&lt;&gt;1)),"Check parent ID",IF(AND(B196&lt;&gt;"",B196=C196),"Same parent twice",""))))</x:f>
      </x:c>
    </x:row>
    <x:row r="197" ht="25" customHeight="1">
      <x:c r="A197" s="10"/>
      <x:c r="B197" s="10"/>
      <x:c r="C197" s="10"/>
      <x:c r="D197" s="11"/>
      <x:c r="E197" s="11"/>
      <x:c r="F197" s="11"/>
      <x:c r="G197" s="10"/>
      <x:c r="H197" s="10"/>
      <x:c r="I197" s="5" t="str">
        <x:f>IF(B197="","",IF(COUNTIFS('People'!$A$6:$A$505,B197)=1,INDEX('People'!$M$6:$M$505,MATCH(B197,'People'!$A$6:$A$505,0))&amp;"","[Check ID]"))</x:f>
      </x:c>
      <x:c r="J197" s="5" t="str">
        <x:f>IF(C197="","",IF(COUNTIFS('People'!$A$6:$A$505,C197)=1,INDEX('People'!$M$6:$M$505,MATCH(C197,'People'!$A$6:$A$505,0))&amp;"","[Check ID]"))</x:f>
      </x:c>
      <x:c r="K197" s="5" t="str">
        <x:f>IF(A197="","",IF(COUNTIFS($A$6:$A$305,A197)&lt;&gt;1,"Duplicate family ID",IF(OR(AND(B197&lt;&gt;"",COUNTIFS('People'!$A$6:$A$505,B197)&lt;&gt;1),AND(C197&lt;&gt;"",COUNTIFS('People'!$A$6:$A$505,C197)&lt;&gt;1)),"Check parent ID",IF(AND(B197&lt;&gt;"",B197=C197),"Same parent twice",""))))</x:f>
      </x:c>
    </x:row>
    <x:row r="198" ht="25" customHeight="1">
      <x:c r="A198" s="10"/>
      <x:c r="B198" s="10"/>
      <x:c r="C198" s="10"/>
      <x:c r="D198" s="11"/>
      <x:c r="E198" s="11"/>
      <x:c r="F198" s="11"/>
      <x:c r="G198" s="10"/>
      <x:c r="H198" s="10"/>
      <x:c r="I198" s="5" t="str">
        <x:f>IF(B198="","",IF(COUNTIFS('People'!$A$6:$A$505,B198)=1,INDEX('People'!$M$6:$M$505,MATCH(B198,'People'!$A$6:$A$505,0))&amp;"","[Check ID]"))</x:f>
      </x:c>
      <x:c r="J198" s="5" t="str">
        <x:f>IF(C198="","",IF(COUNTIFS('People'!$A$6:$A$505,C198)=1,INDEX('People'!$M$6:$M$505,MATCH(C198,'People'!$A$6:$A$505,0))&amp;"","[Check ID]"))</x:f>
      </x:c>
      <x:c r="K198" s="5" t="str">
        <x:f>IF(A198="","",IF(COUNTIFS($A$6:$A$305,A198)&lt;&gt;1,"Duplicate family ID",IF(OR(AND(B198&lt;&gt;"",COUNTIFS('People'!$A$6:$A$505,B198)&lt;&gt;1),AND(C198&lt;&gt;"",COUNTIFS('People'!$A$6:$A$505,C198)&lt;&gt;1)),"Check parent ID",IF(AND(B198&lt;&gt;"",B198=C198),"Same parent twice",""))))</x:f>
      </x:c>
    </x:row>
    <x:row r="199" ht="25" customHeight="1">
      <x:c r="A199" s="10"/>
      <x:c r="B199" s="10"/>
      <x:c r="C199" s="10"/>
      <x:c r="D199" s="11"/>
      <x:c r="E199" s="11"/>
      <x:c r="F199" s="11"/>
      <x:c r="G199" s="10"/>
      <x:c r="H199" s="10"/>
      <x:c r="I199" s="5" t="str">
        <x:f>IF(B199="","",IF(COUNTIFS('People'!$A$6:$A$505,B199)=1,INDEX('People'!$M$6:$M$505,MATCH(B199,'People'!$A$6:$A$505,0))&amp;"","[Check ID]"))</x:f>
      </x:c>
      <x:c r="J199" s="5" t="str">
        <x:f>IF(C199="","",IF(COUNTIFS('People'!$A$6:$A$505,C199)=1,INDEX('People'!$M$6:$M$505,MATCH(C199,'People'!$A$6:$A$505,0))&amp;"","[Check ID]"))</x:f>
      </x:c>
      <x:c r="K199" s="5" t="str">
        <x:f>IF(A199="","",IF(COUNTIFS($A$6:$A$305,A199)&lt;&gt;1,"Duplicate family ID",IF(OR(AND(B199&lt;&gt;"",COUNTIFS('People'!$A$6:$A$505,B199)&lt;&gt;1),AND(C199&lt;&gt;"",COUNTIFS('People'!$A$6:$A$505,C199)&lt;&gt;1)),"Check parent ID",IF(AND(B199&lt;&gt;"",B199=C199),"Same parent twice",""))))</x:f>
      </x:c>
    </x:row>
    <x:row r="200" ht="25" customHeight="1">
      <x:c r="A200" s="10"/>
      <x:c r="B200" s="10"/>
      <x:c r="C200" s="10"/>
      <x:c r="D200" s="11"/>
      <x:c r="E200" s="11"/>
      <x:c r="F200" s="11"/>
      <x:c r="G200" s="10"/>
      <x:c r="H200" s="10"/>
      <x:c r="I200" s="5" t="str">
        <x:f>IF(B200="","",IF(COUNTIFS('People'!$A$6:$A$505,B200)=1,INDEX('People'!$M$6:$M$505,MATCH(B200,'People'!$A$6:$A$505,0))&amp;"","[Check ID]"))</x:f>
      </x:c>
      <x:c r="J200" s="5" t="str">
        <x:f>IF(C200="","",IF(COUNTIFS('People'!$A$6:$A$505,C200)=1,INDEX('People'!$M$6:$M$505,MATCH(C200,'People'!$A$6:$A$505,0))&amp;"","[Check ID]"))</x:f>
      </x:c>
      <x:c r="K200" s="5" t="str">
        <x:f>IF(A200="","",IF(COUNTIFS($A$6:$A$305,A200)&lt;&gt;1,"Duplicate family ID",IF(OR(AND(B200&lt;&gt;"",COUNTIFS('People'!$A$6:$A$505,B200)&lt;&gt;1),AND(C200&lt;&gt;"",COUNTIFS('People'!$A$6:$A$505,C200)&lt;&gt;1)),"Check parent ID",IF(AND(B200&lt;&gt;"",B200=C200),"Same parent twice",""))))</x:f>
      </x:c>
    </x:row>
    <x:row r="201" ht="25" customHeight="1">
      <x:c r="A201" s="10"/>
      <x:c r="B201" s="10"/>
      <x:c r="C201" s="10"/>
      <x:c r="D201" s="11"/>
      <x:c r="E201" s="11"/>
      <x:c r="F201" s="11"/>
      <x:c r="G201" s="10"/>
      <x:c r="H201" s="10"/>
      <x:c r="I201" s="5" t="str">
        <x:f>IF(B201="","",IF(COUNTIFS('People'!$A$6:$A$505,B201)=1,INDEX('People'!$M$6:$M$505,MATCH(B201,'People'!$A$6:$A$505,0))&amp;"","[Check ID]"))</x:f>
      </x:c>
      <x:c r="J201" s="5" t="str">
        <x:f>IF(C201="","",IF(COUNTIFS('People'!$A$6:$A$505,C201)=1,INDEX('People'!$M$6:$M$505,MATCH(C201,'People'!$A$6:$A$505,0))&amp;"","[Check ID]"))</x:f>
      </x:c>
      <x:c r="K201" s="5" t="str">
        <x:f>IF(A201="","",IF(COUNTIFS($A$6:$A$305,A201)&lt;&gt;1,"Duplicate family ID",IF(OR(AND(B201&lt;&gt;"",COUNTIFS('People'!$A$6:$A$505,B201)&lt;&gt;1),AND(C201&lt;&gt;"",COUNTIFS('People'!$A$6:$A$505,C201)&lt;&gt;1)),"Check parent ID",IF(AND(B201&lt;&gt;"",B201=C201),"Same parent twice",""))))</x:f>
      </x:c>
    </x:row>
    <x:row r="202" ht="25" customHeight="1">
      <x:c r="A202" s="10"/>
      <x:c r="B202" s="10"/>
      <x:c r="C202" s="10"/>
      <x:c r="D202" s="11"/>
      <x:c r="E202" s="11"/>
      <x:c r="F202" s="11"/>
      <x:c r="G202" s="10"/>
      <x:c r="H202" s="10"/>
      <x:c r="I202" s="5" t="str">
        <x:f>IF(B202="","",IF(COUNTIFS('People'!$A$6:$A$505,B202)=1,INDEX('People'!$M$6:$M$505,MATCH(B202,'People'!$A$6:$A$505,0))&amp;"","[Check ID]"))</x:f>
      </x:c>
      <x:c r="J202" s="5" t="str">
        <x:f>IF(C202="","",IF(COUNTIFS('People'!$A$6:$A$505,C202)=1,INDEX('People'!$M$6:$M$505,MATCH(C202,'People'!$A$6:$A$505,0))&amp;"","[Check ID]"))</x:f>
      </x:c>
      <x:c r="K202" s="5" t="str">
        <x:f>IF(A202="","",IF(COUNTIFS($A$6:$A$305,A202)&lt;&gt;1,"Duplicate family ID",IF(OR(AND(B202&lt;&gt;"",COUNTIFS('People'!$A$6:$A$505,B202)&lt;&gt;1),AND(C202&lt;&gt;"",COUNTIFS('People'!$A$6:$A$505,C202)&lt;&gt;1)),"Check parent ID",IF(AND(B202&lt;&gt;"",B202=C202),"Same parent twice",""))))</x:f>
      </x:c>
    </x:row>
    <x:row r="203" ht="25" customHeight="1">
      <x:c r="A203" s="10"/>
      <x:c r="B203" s="10"/>
      <x:c r="C203" s="10"/>
      <x:c r="D203" s="11"/>
      <x:c r="E203" s="11"/>
      <x:c r="F203" s="11"/>
      <x:c r="G203" s="10"/>
      <x:c r="H203" s="10"/>
      <x:c r="I203" s="5" t="str">
        <x:f>IF(B203="","",IF(COUNTIFS('People'!$A$6:$A$505,B203)=1,INDEX('People'!$M$6:$M$505,MATCH(B203,'People'!$A$6:$A$505,0))&amp;"","[Check ID]"))</x:f>
      </x:c>
      <x:c r="J203" s="5" t="str">
        <x:f>IF(C203="","",IF(COUNTIFS('People'!$A$6:$A$505,C203)=1,INDEX('People'!$M$6:$M$505,MATCH(C203,'People'!$A$6:$A$505,0))&amp;"","[Check ID]"))</x:f>
      </x:c>
      <x:c r="K203" s="5" t="str">
        <x:f>IF(A203="","",IF(COUNTIFS($A$6:$A$305,A203)&lt;&gt;1,"Duplicate family ID",IF(OR(AND(B203&lt;&gt;"",COUNTIFS('People'!$A$6:$A$505,B203)&lt;&gt;1),AND(C203&lt;&gt;"",COUNTIFS('People'!$A$6:$A$505,C203)&lt;&gt;1)),"Check parent ID",IF(AND(B203&lt;&gt;"",B203=C203),"Same parent twice",""))))</x:f>
      </x:c>
    </x:row>
    <x:row r="204" ht="25" customHeight="1">
      <x:c r="A204" s="10"/>
      <x:c r="B204" s="10"/>
      <x:c r="C204" s="10"/>
      <x:c r="D204" s="11"/>
      <x:c r="E204" s="11"/>
      <x:c r="F204" s="11"/>
      <x:c r="G204" s="10"/>
      <x:c r="H204" s="10"/>
      <x:c r="I204" s="5" t="str">
        <x:f>IF(B204="","",IF(COUNTIFS('People'!$A$6:$A$505,B204)=1,INDEX('People'!$M$6:$M$505,MATCH(B204,'People'!$A$6:$A$505,0))&amp;"","[Check ID]"))</x:f>
      </x:c>
      <x:c r="J204" s="5" t="str">
        <x:f>IF(C204="","",IF(COUNTIFS('People'!$A$6:$A$505,C204)=1,INDEX('People'!$M$6:$M$505,MATCH(C204,'People'!$A$6:$A$505,0))&amp;"","[Check ID]"))</x:f>
      </x:c>
      <x:c r="K204" s="5" t="str">
        <x:f>IF(A204="","",IF(COUNTIFS($A$6:$A$305,A204)&lt;&gt;1,"Duplicate family ID",IF(OR(AND(B204&lt;&gt;"",COUNTIFS('People'!$A$6:$A$505,B204)&lt;&gt;1),AND(C204&lt;&gt;"",COUNTIFS('People'!$A$6:$A$505,C204)&lt;&gt;1)),"Check parent ID",IF(AND(B204&lt;&gt;"",B204=C204),"Same parent twice",""))))</x:f>
      </x:c>
    </x:row>
    <x:row r="205" ht="25" customHeight="1">
      <x:c r="A205" s="10"/>
      <x:c r="B205" s="10"/>
      <x:c r="C205" s="10"/>
      <x:c r="D205" s="11"/>
      <x:c r="E205" s="11"/>
      <x:c r="F205" s="11"/>
      <x:c r="G205" s="10"/>
      <x:c r="H205" s="10"/>
      <x:c r="I205" s="5" t="str">
        <x:f>IF(B205="","",IF(COUNTIFS('People'!$A$6:$A$505,B205)=1,INDEX('People'!$M$6:$M$505,MATCH(B205,'People'!$A$6:$A$505,0))&amp;"","[Check ID]"))</x:f>
      </x:c>
      <x:c r="J205" s="5" t="str">
        <x:f>IF(C205="","",IF(COUNTIFS('People'!$A$6:$A$505,C205)=1,INDEX('People'!$M$6:$M$505,MATCH(C205,'People'!$A$6:$A$505,0))&amp;"","[Check ID]"))</x:f>
      </x:c>
      <x:c r="K205" s="5" t="str">
        <x:f>IF(A205="","",IF(COUNTIFS($A$6:$A$305,A205)&lt;&gt;1,"Duplicate family ID",IF(OR(AND(B205&lt;&gt;"",COUNTIFS('People'!$A$6:$A$505,B205)&lt;&gt;1),AND(C205&lt;&gt;"",COUNTIFS('People'!$A$6:$A$505,C205)&lt;&gt;1)),"Check parent ID",IF(AND(B205&lt;&gt;"",B205=C205),"Same parent twice",""))))</x:f>
      </x:c>
    </x:row>
    <x:row r="206" ht="25" customHeight="1">
      <x:c r="A206" s="10"/>
      <x:c r="B206" s="10"/>
      <x:c r="C206" s="10"/>
      <x:c r="D206" s="11"/>
      <x:c r="E206" s="11"/>
      <x:c r="F206" s="11"/>
      <x:c r="G206" s="10"/>
      <x:c r="H206" s="10"/>
      <x:c r="I206" s="5" t="str">
        <x:f>IF(B206="","",IF(COUNTIFS('People'!$A$6:$A$505,B206)=1,INDEX('People'!$M$6:$M$505,MATCH(B206,'People'!$A$6:$A$505,0))&amp;"","[Check ID]"))</x:f>
      </x:c>
      <x:c r="J206" s="5" t="str">
        <x:f>IF(C206="","",IF(COUNTIFS('People'!$A$6:$A$505,C206)=1,INDEX('People'!$M$6:$M$505,MATCH(C206,'People'!$A$6:$A$505,0))&amp;"","[Check ID]"))</x:f>
      </x:c>
      <x:c r="K206" s="5" t="str">
        <x:f>IF(A206="","",IF(COUNTIFS($A$6:$A$305,A206)&lt;&gt;1,"Duplicate family ID",IF(OR(AND(B206&lt;&gt;"",COUNTIFS('People'!$A$6:$A$505,B206)&lt;&gt;1),AND(C206&lt;&gt;"",COUNTIFS('People'!$A$6:$A$505,C206)&lt;&gt;1)),"Check parent ID",IF(AND(B206&lt;&gt;"",B206=C206),"Same parent twice",""))))</x:f>
      </x:c>
    </x:row>
    <x:row r="207" ht="25" customHeight="1">
      <x:c r="A207" s="10"/>
      <x:c r="B207" s="10"/>
      <x:c r="C207" s="10"/>
      <x:c r="D207" s="11"/>
      <x:c r="E207" s="11"/>
      <x:c r="F207" s="11"/>
      <x:c r="G207" s="10"/>
      <x:c r="H207" s="10"/>
      <x:c r="I207" s="5" t="str">
        <x:f>IF(B207="","",IF(COUNTIFS('People'!$A$6:$A$505,B207)=1,INDEX('People'!$M$6:$M$505,MATCH(B207,'People'!$A$6:$A$505,0))&amp;"","[Check ID]"))</x:f>
      </x:c>
      <x:c r="J207" s="5" t="str">
        <x:f>IF(C207="","",IF(COUNTIFS('People'!$A$6:$A$505,C207)=1,INDEX('People'!$M$6:$M$505,MATCH(C207,'People'!$A$6:$A$505,0))&amp;"","[Check ID]"))</x:f>
      </x:c>
      <x:c r="K207" s="5" t="str">
        <x:f>IF(A207="","",IF(COUNTIFS($A$6:$A$305,A207)&lt;&gt;1,"Duplicate family ID",IF(OR(AND(B207&lt;&gt;"",COUNTIFS('People'!$A$6:$A$505,B207)&lt;&gt;1),AND(C207&lt;&gt;"",COUNTIFS('People'!$A$6:$A$505,C207)&lt;&gt;1)),"Check parent ID",IF(AND(B207&lt;&gt;"",B207=C207),"Same parent twice",""))))</x:f>
      </x:c>
    </x:row>
    <x:row r="208" ht="25" customHeight="1">
      <x:c r="A208" s="10"/>
      <x:c r="B208" s="10"/>
      <x:c r="C208" s="10"/>
      <x:c r="D208" s="11"/>
      <x:c r="E208" s="11"/>
      <x:c r="F208" s="11"/>
      <x:c r="G208" s="10"/>
      <x:c r="H208" s="10"/>
      <x:c r="I208" s="5" t="str">
        <x:f>IF(B208="","",IF(COUNTIFS('People'!$A$6:$A$505,B208)=1,INDEX('People'!$M$6:$M$505,MATCH(B208,'People'!$A$6:$A$505,0))&amp;"","[Check ID]"))</x:f>
      </x:c>
      <x:c r="J208" s="5" t="str">
        <x:f>IF(C208="","",IF(COUNTIFS('People'!$A$6:$A$505,C208)=1,INDEX('People'!$M$6:$M$505,MATCH(C208,'People'!$A$6:$A$505,0))&amp;"","[Check ID]"))</x:f>
      </x:c>
      <x:c r="K208" s="5" t="str">
        <x:f>IF(A208="","",IF(COUNTIFS($A$6:$A$305,A208)&lt;&gt;1,"Duplicate family ID",IF(OR(AND(B208&lt;&gt;"",COUNTIFS('People'!$A$6:$A$505,B208)&lt;&gt;1),AND(C208&lt;&gt;"",COUNTIFS('People'!$A$6:$A$505,C208)&lt;&gt;1)),"Check parent ID",IF(AND(B208&lt;&gt;"",B208=C208),"Same parent twice",""))))</x:f>
      </x:c>
    </x:row>
    <x:row r="209" ht="25" customHeight="1">
      <x:c r="A209" s="10"/>
      <x:c r="B209" s="10"/>
      <x:c r="C209" s="10"/>
      <x:c r="D209" s="11"/>
      <x:c r="E209" s="11"/>
      <x:c r="F209" s="11"/>
      <x:c r="G209" s="10"/>
      <x:c r="H209" s="10"/>
      <x:c r="I209" s="5" t="str">
        <x:f>IF(B209="","",IF(COUNTIFS('People'!$A$6:$A$505,B209)=1,INDEX('People'!$M$6:$M$505,MATCH(B209,'People'!$A$6:$A$505,0))&amp;"","[Check ID]"))</x:f>
      </x:c>
      <x:c r="J209" s="5" t="str">
        <x:f>IF(C209="","",IF(COUNTIFS('People'!$A$6:$A$505,C209)=1,INDEX('People'!$M$6:$M$505,MATCH(C209,'People'!$A$6:$A$505,0))&amp;"","[Check ID]"))</x:f>
      </x:c>
      <x:c r="K209" s="5" t="str">
        <x:f>IF(A209="","",IF(COUNTIFS($A$6:$A$305,A209)&lt;&gt;1,"Duplicate family ID",IF(OR(AND(B209&lt;&gt;"",COUNTIFS('People'!$A$6:$A$505,B209)&lt;&gt;1),AND(C209&lt;&gt;"",COUNTIFS('People'!$A$6:$A$505,C209)&lt;&gt;1)),"Check parent ID",IF(AND(B209&lt;&gt;"",B209=C209),"Same parent twice",""))))</x:f>
      </x:c>
    </x:row>
    <x:row r="210" ht="25" customHeight="1">
      <x:c r="A210" s="10"/>
      <x:c r="B210" s="10"/>
      <x:c r="C210" s="10"/>
      <x:c r="D210" s="11"/>
      <x:c r="E210" s="11"/>
      <x:c r="F210" s="11"/>
      <x:c r="G210" s="10"/>
      <x:c r="H210" s="10"/>
      <x:c r="I210" s="5" t="str">
        <x:f>IF(B210="","",IF(COUNTIFS('People'!$A$6:$A$505,B210)=1,INDEX('People'!$M$6:$M$505,MATCH(B210,'People'!$A$6:$A$505,0))&amp;"","[Check ID]"))</x:f>
      </x:c>
      <x:c r="J210" s="5" t="str">
        <x:f>IF(C210="","",IF(COUNTIFS('People'!$A$6:$A$505,C210)=1,INDEX('People'!$M$6:$M$505,MATCH(C210,'People'!$A$6:$A$505,0))&amp;"","[Check ID]"))</x:f>
      </x:c>
      <x:c r="K210" s="5" t="str">
        <x:f>IF(A210="","",IF(COUNTIFS($A$6:$A$305,A210)&lt;&gt;1,"Duplicate family ID",IF(OR(AND(B210&lt;&gt;"",COUNTIFS('People'!$A$6:$A$505,B210)&lt;&gt;1),AND(C210&lt;&gt;"",COUNTIFS('People'!$A$6:$A$505,C210)&lt;&gt;1)),"Check parent ID",IF(AND(B210&lt;&gt;"",B210=C210),"Same parent twice",""))))</x:f>
      </x:c>
    </x:row>
    <x:row r="211" ht="25" customHeight="1">
      <x:c r="A211" s="10"/>
      <x:c r="B211" s="10"/>
      <x:c r="C211" s="10"/>
      <x:c r="D211" s="11"/>
      <x:c r="E211" s="11"/>
      <x:c r="F211" s="11"/>
      <x:c r="G211" s="10"/>
      <x:c r="H211" s="10"/>
      <x:c r="I211" s="5" t="str">
        <x:f>IF(B211="","",IF(COUNTIFS('People'!$A$6:$A$505,B211)=1,INDEX('People'!$M$6:$M$505,MATCH(B211,'People'!$A$6:$A$505,0))&amp;"","[Check ID]"))</x:f>
      </x:c>
      <x:c r="J211" s="5" t="str">
        <x:f>IF(C211="","",IF(COUNTIFS('People'!$A$6:$A$505,C211)=1,INDEX('People'!$M$6:$M$505,MATCH(C211,'People'!$A$6:$A$505,0))&amp;"","[Check ID]"))</x:f>
      </x:c>
      <x:c r="K211" s="5" t="str">
        <x:f>IF(A211="","",IF(COUNTIFS($A$6:$A$305,A211)&lt;&gt;1,"Duplicate family ID",IF(OR(AND(B211&lt;&gt;"",COUNTIFS('People'!$A$6:$A$505,B211)&lt;&gt;1),AND(C211&lt;&gt;"",COUNTIFS('People'!$A$6:$A$505,C211)&lt;&gt;1)),"Check parent ID",IF(AND(B211&lt;&gt;"",B211=C211),"Same parent twice",""))))</x:f>
      </x:c>
    </x:row>
    <x:row r="212" ht="25" customHeight="1">
      <x:c r="A212" s="10"/>
      <x:c r="B212" s="10"/>
      <x:c r="C212" s="10"/>
      <x:c r="D212" s="11"/>
      <x:c r="E212" s="11"/>
      <x:c r="F212" s="11"/>
      <x:c r="G212" s="10"/>
      <x:c r="H212" s="10"/>
      <x:c r="I212" s="5" t="str">
        <x:f>IF(B212="","",IF(COUNTIFS('People'!$A$6:$A$505,B212)=1,INDEX('People'!$M$6:$M$505,MATCH(B212,'People'!$A$6:$A$505,0))&amp;"","[Check ID]"))</x:f>
      </x:c>
      <x:c r="J212" s="5" t="str">
        <x:f>IF(C212="","",IF(COUNTIFS('People'!$A$6:$A$505,C212)=1,INDEX('People'!$M$6:$M$505,MATCH(C212,'People'!$A$6:$A$505,0))&amp;"","[Check ID]"))</x:f>
      </x:c>
      <x:c r="K212" s="5" t="str">
        <x:f>IF(A212="","",IF(COUNTIFS($A$6:$A$305,A212)&lt;&gt;1,"Duplicate family ID",IF(OR(AND(B212&lt;&gt;"",COUNTIFS('People'!$A$6:$A$505,B212)&lt;&gt;1),AND(C212&lt;&gt;"",COUNTIFS('People'!$A$6:$A$505,C212)&lt;&gt;1)),"Check parent ID",IF(AND(B212&lt;&gt;"",B212=C212),"Same parent twice",""))))</x:f>
      </x:c>
    </x:row>
    <x:row r="213" ht="25" customHeight="1">
      <x:c r="A213" s="10"/>
      <x:c r="B213" s="10"/>
      <x:c r="C213" s="10"/>
      <x:c r="D213" s="11"/>
      <x:c r="E213" s="11"/>
      <x:c r="F213" s="11"/>
      <x:c r="G213" s="10"/>
      <x:c r="H213" s="10"/>
      <x:c r="I213" s="5" t="str">
        <x:f>IF(B213="","",IF(COUNTIFS('People'!$A$6:$A$505,B213)=1,INDEX('People'!$M$6:$M$505,MATCH(B213,'People'!$A$6:$A$505,0))&amp;"","[Check ID]"))</x:f>
      </x:c>
      <x:c r="J213" s="5" t="str">
        <x:f>IF(C213="","",IF(COUNTIFS('People'!$A$6:$A$505,C213)=1,INDEX('People'!$M$6:$M$505,MATCH(C213,'People'!$A$6:$A$505,0))&amp;"","[Check ID]"))</x:f>
      </x:c>
      <x:c r="K213" s="5" t="str">
        <x:f>IF(A213="","",IF(COUNTIFS($A$6:$A$305,A213)&lt;&gt;1,"Duplicate family ID",IF(OR(AND(B213&lt;&gt;"",COUNTIFS('People'!$A$6:$A$505,B213)&lt;&gt;1),AND(C213&lt;&gt;"",COUNTIFS('People'!$A$6:$A$505,C213)&lt;&gt;1)),"Check parent ID",IF(AND(B213&lt;&gt;"",B213=C213),"Same parent twice",""))))</x:f>
      </x:c>
    </x:row>
    <x:row r="214" ht="25" customHeight="1">
      <x:c r="A214" s="10"/>
      <x:c r="B214" s="10"/>
      <x:c r="C214" s="10"/>
      <x:c r="D214" s="11"/>
      <x:c r="E214" s="11"/>
      <x:c r="F214" s="11"/>
      <x:c r="G214" s="10"/>
      <x:c r="H214" s="10"/>
      <x:c r="I214" s="5" t="str">
        <x:f>IF(B214="","",IF(COUNTIFS('People'!$A$6:$A$505,B214)=1,INDEX('People'!$M$6:$M$505,MATCH(B214,'People'!$A$6:$A$505,0))&amp;"","[Check ID]"))</x:f>
      </x:c>
      <x:c r="J214" s="5" t="str">
        <x:f>IF(C214="","",IF(COUNTIFS('People'!$A$6:$A$505,C214)=1,INDEX('People'!$M$6:$M$505,MATCH(C214,'People'!$A$6:$A$505,0))&amp;"","[Check ID]"))</x:f>
      </x:c>
      <x:c r="K214" s="5" t="str">
        <x:f>IF(A214="","",IF(COUNTIFS($A$6:$A$305,A214)&lt;&gt;1,"Duplicate family ID",IF(OR(AND(B214&lt;&gt;"",COUNTIFS('People'!$A$6:$A$505,B214)&lt;&gt;1),AND(C214&lt;&gt;"",COUNTIFS('People'!$A$6:$A$505,C214)&lt;&gt;1)),"Check parent ID",IF(AND(B214&lt;&gt;"",B214=C214),"Same parent twice",""))))</x:f>
      </x:c>
    </x:row>
    <x:row r="215" ht="25" customHeight="1">
      <x:c r="A215" s="10"/>
      <x:c r="B215" s="10"/>
      <x:c r="C215" s="10"/>
      <x:c r="D215" s="11"/>
      <x:c r="E215" s="11"/>
      <x:c r="F215" s="11"/>
      <x:c r="G215" s="10"/>
      <x:c r="H215" s="10"/>
      <x:c r="I215" s="5" t="str">
        <x:f>IF(B215="","",IF(COUNTIFS('People'!$A$6:$A$505,B215)=1,INDEX('People'!$M$6:$M$505,MATCH(B215,'People'!$A$6:$A$505,0))&amp;"","[Check ID]"))</x:f>
      </x:c>
      <x:c r="J215" s="5" t="str">
        <x:f>IF(C215="","",IF(COUNTIFS('People'!$A$6:$A$505,C215)=1,INDEX('People'!$M$6:$M$505,MATCH(C215,'People'!$A$6:$A$505,0))&amp;"","[Check ID]"))</x:f>
      </x:c>
      <x:c r="K215" s="5" t="str">
        <x:f>IF(A215="","",IF(COUNTIFS($A$6:$A$305,A215)&lt;&gt;1,"Duplicate family ID",IF(OR(AND(B215&lt;&gt;"",COUNTIFS('People'!$A$6:$A$505,B215)&lt;&gt;1),AND(C215&lt;&gt;"",COUNTIFS('People'!$A$6:$A$505,C215)&lt;&gt;1)),"Check parent ID",IF(AND(B215&lt;&gt;"",B215=C215),"Same parent twice",""))))</x:f>
      </x:c>
    </x:row>
    <x:row r="216" ht="25" customHeight="1">
      <x:c r="A216" s="10"/>
      <x:c r="B216" s="10"/>
      <x:c r="C216" s="10"/>
      <x:c r="D216" s="11"/>
      <x:c r="E216" s="11"/>
      <x:c r="F216" s="11"/>
      <x:c r="G216" s="10"/>
      <x:c r="H216" s="10"/>
      <x:c r="I216" s="5" t="str">
        <x:f>IF(B216="","",IF(COUNTIFS('People'!$A$6:$A$505,B216)=1,INDEX('People'!$M$6:$M$505,MATCH(B216,'People'!$A$6:$A$505,0))&amp;"","[Check ID]"))</x:f>
      </x:c>
      <x:c r="J216" s="5" t="str">
        <x:f>IF(C216="","",IF(COUNTIFS('People'!$A$6:$A$505,C216)=1,INDEX('People'!$M$6:$M$505,MATCH(C216,'People'!$A$6:$A$505,0))&amp;"","[Check ID]"))</x:f>
      </x:c>
      <x:c r="K216" s="5" t="str">
        <x:f>IF(A216="","",IF(COUNTIFS($A$6:$A$305,A216)&lt;&gt;1,"Duplicate family ID",IF(OR(AND(B216&lt;&gt;"",COUNTIFS('People'!$A$6:$A$505,B216)&lt;&gt;1),AND(C216&lt;&gt;"",COUNTIFS('People'!$A$6:$A$505,C216)&lt;&gt;1)),"Check parent ID",IF(AND(B216&lt;&gt;"",B216=C216),"Same parent twice",""))))</x:f>
      </x:c>
    </x:row>
    <x:row r="217" ht="25" customHeight="1">
      <x:c r="A217" s="10"/>
      <x:c r="B217" s="10"/>
      <x:c r="C217" s="10"/>
      <x:c r="D217" s="11"/>
      <x:c r="E217" s="11"/>
      <x:c r="F217" s="11"/>
      <x:c r="G217" s="10"/>
      <x:c r="H217" s="10"/>
      <x:c r="I217" s="5" t="str">
        <x:f>IF(B217="","",IF(COUNTIFS('People'!$A$6:$A$505,B217)=1,INDEX('People'!$M$6:$M$505,MATCH(B217,'People'!$A$6:$A$505,0))&amp;"","[Check ID]"))</x:f>
      </x:c>
      <x:c r="J217" s="5" t="str">
        <x:f>IF(C217="","",IF(COUNTIFS('People'!$A$6:$A$505,C217)=1,INDEX('People'!$M$6:$M$505,MATCH(C217,'People'!$A$6:$A$505,0))&amp;"","[Check ID]"))</x:f>
      </x:c>
      <x:c r="K217" s="5" t="str">
        <x:f>IF(A217="","",IF(COUNTIFS($A$6:$A$305,A217)&lt;&gt;1,"Duplicate family ID",IF(OR(AND(B217&lt;&gt;"",COUNTIFS('People'!$A$6:$A$505,B217)&lt;&gt;1),AND(C217&lt;&gt;"",COUNTIFS('People'!$A$6:$A$505,C217)&lt;&gt;1)),"Check parent ID",IF(AND(B217&lt;&gt;"",B217=C217),"Same parent twice",""))))</x:f>
      </x:c>
    </x:row>
    <x:row r="218" ht="25" customHeight="1">
      <x:c r="A218" s="10"/>
      <x:c r="B218" s="10"/>
      <x:c r="C218" s="10"/>
      <x:c r="D218" s="11"/>
      <x:c r="E218" s="11"/>
      <x:c r="F218" s="11"/>
      <x:c r="G218" s="10"/>
      <x:c r="H218" s="10"/>
      <x:c r="I218" s="5" t="str">
        <x:f>IF(B218="","",IF(COUNTIFS('People'!$A$6:$A$505,B218)=1,INDEX('People'!$M$6:$M$505,MATCH(B218,'People'!$A$6:$A$505,0))&amp;"","[Check ID]"))</x:f>
      </x:c>
      <x:c r="J218" s="5" t="str">
        <x:f>IF(C218="","",IF(COUNTIFS('People'!$A$6:$A$505,C218)=1,INDEX('People'!$M$6:$M$505,MATCH(C218,'People'!$A$6:$A$505,0))&amp;"","[Check ID]"))</x:f>
      </x:c>
      <x:c r="K218" s="5" t="str">
        <x:f>IF(A218="","",IF(COUNTIFS($A$6:$A$305,A218)&lt;&gt;1,"Duplicate family ID",IF(OR(AND(B218&lt;&gt;"",COUNTIFS('People'!$A$6:$A$505,B218)&lt;&gt;1),AND(C218&lt;&gt;"",COUNTIFS('People'!$A$6:$A$505,C218)&lt;&gt;1)),"Check parent ID",IF(AND(B218&lt;&gt;"",B218=C218),"Same parent twice",""))))</x:f>
      </x:c>
    </x:row>
    <x:row r="219" ht="25" customHeight="1">
      <x:c r="A219" s="10"/>
      <x:c r="B219" s="10"/>
      <x:c r="C219" s="10"/>
      <x:c r="D219" s="11"/>
      <x:c r="E219" s="11"/>
      <x:c r="F219" s="11"/>
      <x:c r="G219" s="10"/>
      <x:c r="H219" s="10"/>
      <x:c r="I219" s="5" t="str">
        <x:f>IF(B219="","",IF(COUNTIFS('People'!$A$6:$A$505,B219)=1,INDEX('People'!$M$6:$M$505,MATCH(B219,'People'!$A$6:$A$505,0))&amp;"","[Check ID]"))</x:f>
      </x:c>
      <x:c r="J219" s="5" t="str">
        <x:f>IF(C219="","",IF(COUNTIFS('People'!$A$6:$A$505,C219)=1,INDEX('People'!$M$6:$M$505,MATCH(C219,'People'!$A$6:$A$505,0))&amp;"","[Check ID]"))</x:f>
      </x:c>
      <x:c r="K219" s="5" t="str">
        <x:f>IF(A219="","",IF(COUNTIFS($A$6:$A$305,A219)&lt;&gt;1,"Duplicate family ID",IF(OR(AND(B219&lt;&gt;"",COUNTIFS('People'!$A$6:$A$505,B219)&lt;&gt;1),AND(C219&lt;&gt;"",COUNTIFS('People'!$A$6:$A$505,C219)&lt;&gt;1)),"Check parent ID",IF(AND(B219&lt;&gt;"",B219=C219),"Same parent twice",""))))</x:f>
      </x:c>
    </x:row>
    <x:row r="220" ht="25" customHeight="1">
      <x:c r="A220" s="10"/>
      <x:c r="B220" s="10"/>
      <x:c r="C220" s="10"/>
      <x:c r="D220" s="11"/>
      <x:c r="E220" s="11"/>
      <x:c r="F220" s="11"/>
      <x:c r="G220" s="10"/>
      <x:c r="H220" s="10"/>
      <x:c r="I220" s="5" t="str">
        <x:f>IF(B220="","",IF(COUNTIFS('People'!$A$6:$A$505,B220)=1,INDEX('People'!$M$6:$M$505,MATCH(B220,'People'!$A$6:$A$505,0))&amp;"","[Check ID]"))</x:f>
      </x:c>
      <x:c r="J220" s="5" t="str">
        <x:f>IF(C220="","",IF(COUNTIFS('People'!$A$6:$A$505,C220)=1,INDEX('People'!$M$6:$M$505,MATCH(C220,'People'!$A$6:$A$505,0))&amp;"","[Check ID]"))</x:f>
      </x:c>
      <x:c r="K220" s="5" t="str">
        <x:f>IF(A220="","",IF(COUNTIFS($A$6:$A$305,A220)&lt;&gt;1,"Duplicate family ID",IF(OR(AND(B220&lt;&gt;"",COUNTIFS('People'!$A$6:$A$505,B220)&lt;&gt;1),AND(C220&lt;&gt;"",COUNTIFS('People'!$A$6:$A$505,C220)&lt;&gt;1)),"Check parent ID",IF(AND(B220&lt;&gt;"",B220=C220),"Same parent twice",""))))</x:f>
      </x:c>
    </x:row>
    <x:row r="221" ht="25" customHeight="1">
      <x:c r="A221" s="10"/>
      <x:c r="B221" s="10"/>
      <x:c r="C221" s="10"/>
      <x:c r="D221" s="11"/>
      <x:c r="E221" s="11"/>
      <x:c r="F221" s="11"/>
      <x:c r="G221" s="10"/>
      <x:c r="H221" s="10"/>
      <x:c r="I221" s="5" t="str">
        <x:f>IF(B221="","",IF(COUNTIFS('People'!$A$6:$A$505,B221)=1,INDEX('People'!$M$6:$M$505,MATCH(B221,'People'!$A$6:$A$505,0))&amp;"","[Check ID]"))</x:f>
      </x:c>
      <x:c r="J221" s="5" t="str">
        <x:f>IF(C221="","",IF(COUNTIFS('People'!$A$6:$A$505,C221)=1,INDEX('People'!$M$6:$M$505,MATCH(C221,'People'!$A$6:$A$505,0))&amp;"","[Check ID]"))</x:f>
      </x:c>
      <x:c r="K221" s="5" t="str">
        <x:f>IF(A221="","",IF(COUNTIFS($A$6:$A$305,A221)&lt;&gt;1,"Duplicate family ID",IF(OR(AND(B221&lt;&gt;"",COUNTIFS('People'!$A$6:$A$505,B221)&lt;&gt;1),AND(C221&lt;&gt;"",COUNTIFS('People'!$A$6:$A$505,C221)&lt;&gt;1)),"Check parent ID",IF(AND(B221&lt;&gt;"",B221=C221),"Same parent twice",""))))</x:f>
      </x:c>
    </x:row>
    <x:row r="222" ht="25" customHeight="1">
      <x:c r="A222" s="10"/>
      <x:c r="B222" s="10"/>
      <x:c r="C222" s="10"/>
      <x:c r="D222" s="11"/>
      <x:c r="E222" s="11"/>
      <x:c r="F222" s="11"/>
      <x:c r="G222" s="10"/>
      <x:c r="H222" s="10"/>
      <x:c r="I222" s="5" t="str">
        <x:f>IF(B222="","",IF(COUNTIFS('People'!$A$6:$A$505,B222)=1,INDEX('People'!$M$6:$M$505,MATCH(B222,'People'!$A$6:$A$505,0))&amp;"","[Check ID]"))</x:f>
      </x:c>
      <x:c r="J222" s="5" t="str">
        <x:f>IF(C222="","",IF(COUNTIFS('People'!$A$6:$A$505,C222)=1,INDEX('People'!$M$6:$M$505,MATCH(C222,'People'!$A$6:$A$505,0))&amp;"","[Check ID]"))</x:f>
      </x:c>
      <x:c r="K222" s="5" t="str">
        <x:f>IF(A222="","",IF(COUNTIFS($A$6:$A$305,A222)&lt;&gt;1,"Duplicate family ID",IF(OR(AND(B222&lt;&gt;"",COUNTIFS('People'!$A$6:$A$505,B222)&lt;&gt;1),AND(C222&lt;&gt;"",COUNTIFS('People'!$A$6:$A$505,C222)&lt;&gt;1)),"Check parent ID",IF(AND(B222&lt;&gt;"",B222=C222),"Same parent twice",""))))</x:f>
      </x:c>
    </x:row>
    <x:row r="223" ht="25" customHeight="1">
      <x:c r="A223" s="10"/>
      <x:c r="B223" s="10"/>
      <x:c r="C223" s="10"/>
      <x:c r="D223" s="11"/>
      <x:c r="E223" s="11"/>
      <x:c r="F223" s="11"/>
      <x:c r="G223" s="10"/>
      <x:c r="H223" s="10"/>
      <x:c r="I223" s="5" t="str">
        <x:f>IF(B223="","",IF(COUNTIFS('People'!$A$6:$A$505,B223)=1,INDEX('People'!$M$6:$M$505,MATCH(B223,'People'!$A$6:$A$505,0))&amp;"","[Check ID]"))</x:f>
      </x:c>
      <x:c r="J223" s="5" t="str">
        <x:f>IF(C223="","",IF(COUNTIFS('People'!$A$6:$A$505,C223)=1,INDEX('People'!$M$6:$M$505,MATCH(C223,'People'!$A$6:$A$505,0))&amp;"","[Check ID]"))</x:f>
      </x:c>
      <x:c r="K223" s="5" t="str">
        <x:f>IF(A223="","",IF(COUNTIFS($A$6:$A$305,A223)&lt;&gt;1,"Duplicate family ID",IF(OR(AND(B223&lt;&gt;"",COUNTIFS('People'!$A$6:$A$505,B223)&lt;&gt;1),AND(C223&lt;&gt;"",COUNTIFS('People'!$A$6:$A$505,C223)&lt;&gt;1)),"Check parent ID",IF(AND(B223&lt;&gt;"",B223=C223),"Same parent twice",""))))</x:f>
      </x:c>
    </x:row>
    <x:row r="224" ht="25" customHeight="1">
      <x:c r="A224" s="10"/>
      <x:c r="B224" s="10"/>
      <x:c r="C224" s="10"/>
      <x:c r="D224" s="11"/>
      <x:c r="E224" s="11"/>
      <x:c r="F224" s="11"/>
      <x:c r="G224" s="10"/>
      <x:c r="H224" s="10"/>
      <x:c r="I224" s="5" t="str">
        <x:f>IF(B224="","",IF(COUNTIFS('People'!$A$6:$A$505,B224)=1,INDEX('People'!$M$6:$M$505,MATCH(B224,'People'!$A$6:$A$505,0))&amp;"","[Check ID]"))</x:f>
      </x:c>
      <x:c r="J224" s="5" t="str">
        <x:f>IF(C224="","",IF(COUNTIFS('People'!$A$6:$A$505,C224)=1,INDEX('People'!$M$6:$M$505,MATCH(C224,'People'!$A$6:$A$505,0))&amp;"","[Check ID]"))</x:f>
      </x:c>
      <x:c r="K224" s="5" t="str">
        <x:f>IF(A224="","",IF(COUNTIFS($A$6:$A$305,A224)&lt;&gt;1,"Duplicate family ID",IF(OR(AND(B224&lt;&gt;"",COUNTIFS('People'!$A$6:$A$505,B224)&lt;&gt;1),AND(C224&lt;&gt;"",COUNTIFS('People'!$A$6:$A$505,C224)&lt;&gt;1)),"Check parent ID",IF(AND(B224&lt;&gt;"",B224=C224),"Same parent twice",""))))</x:f>
      </x:c>
    </x:row>
    <x:row r="225" ht="25" customHeight="1">
      <x:c r="A225" s="10"/>
      <x:c r="B225" s="10"/>
      <x:c r="C225" s="10"/>
      <x:c r="D225" s="11"/>
      <x:c r="E225" s="11"/>
      <x:c r="F225" s="11"/>
      <x:c r="G225" s="10"/>
      <x:c r="H225" s="10"/>
      <x:c r="I225" s="5" t="str">
        <x:f>IF(B225="","",IF(COUNTIFS('People'!$A$6:$A$505,B225)=1,INDEX('People'!$M$6:$M$505,MATCH(B225,'People'!$A$6:$A$505,0))&amp;"","[Check ID]"))</x:f>
      </x:c>
      <x:c r="J225" s="5" t="str">
        <x:f>IF(C225="","",IF(COUNTIFS('People'!$A$6:$A$505,C225)=1,INDEX('People'!$M$6:$M$505,MATCH(C225,'People'!$A$6:$A$505,0))&amp;"","[Check ID]"))</x:f>
      </x:c>
      <x:c r="K225" s="5" t="str">
        <x:f>IF(A225="","",IF(COUNTIFS($A$6:$A$305,A225)&lt;&gt;1,"Duplicate family ID",IF(OR(AND(B225&lt;&gt;"",COUNTIFS('People'!$A$6:$A$505,B225)&lt;&gt;1),AND(C225&lt;&gt;"",COUNTIFS('People'!$A$6:$A$505,C225)&lt;&gt;1)),"Check parent ID",IF(AND(B225&lt;&gt;"",B225=C225),"Same parent twice",""))))</x:f>
      </x:c>
    </x:row>
    <x:row r="226" ht="25" customHeight="1">
      <x:c r="A226" s="10"/>
      <x:c r="B226" s="10"/>
      <x:c r="C226" s="10"/>
      <x:c r="D226" s="11"/>
      <x:c r="E226" s="11"/>
      <x:c r="F226" s="11"/>
      <x:c r="G226" s="10"/>
      <x:c r="H226" s="10"/>
      <x:c r="I226" s="5" t="str">
        <x:f>IF(B226="","",IF(COUNTIFS('People'!$A$6:$A$505,B226)=1,INDEX('People'!$M$6:$M$505,MATCH(B226,'People'!$A$6:$A$505,0))&amp;"","[Check ID]"))</x:f>
      </x:c>
      <x:c r="J226" s="5" t="str">
        <x:f>IF(C226="","",IF(COUNTIFS('People'!$A$6:$A$505,C226)=1,INDEX('People'!$M$6:$M$505,MATCH(C226,'People'!$A$6:$A$505,0))&amp;"","[Check ID]"))</x:f>
      </x:c>
      <x:c r="K226" s="5" t="str">
        <x:f>IF(A226="","",IF(COUNTIFS($A$6:$A$305,A226)&lt;&gt;1,"Duplicate family ID",IF(OR(AND(B226&lt;&gt;"",COUNTIFS('People'!$A$6:$A$505,B226)&lt;&gt;1),AND(C226&lt;&gt;"",COUNTIFS('People'!$A$6:$A$505,C226)&lt;&gt;1)),"Check parent ID",IF(AND(B226&lt;&gt;"",B226=C226),"Same parent twice",""))))</x:f>
      </x:c>
    </x:row>
    <x:row r="227" ht="25" customHeight="1">
      <x:c r="A227" s="10"/>
      <x:c r="B227" s="10"/>
      <x:c r="C227" s="10"/>
      <x:c r="D227" s="11"/>
      <x:c r="E227" s="11"/>
      <x:c r="F227" s="11"/>
      <x:c r="G227" s="10"/>
      <x:c r="H227" s="10"/>
      <x:c r="I227" s="5" t="str">
        <x:f>IF(B227="","",IF(COUNTIFS('People'!$A$6:$A$505,B227)=1,INDEX('People'!$M$6:$M$505,MATCH(B227,'People'!$A$6:$A$505,0))&amp;"","[Check ID]"))</x:f>
      </x:c>
      <x:c r="J227" s="5" t="str">
        <x:f>IF(C227="","",IF(COUNTIFS('People'!$A$6:$A$505,C227)=1,INDEX('People'!$M$6:$M$505,MATCH(C227,'People'!$A$6:$A$505,0))&amp;"","[Check ID]"))</x:f>
      </x:c>
      <x:c r="K227" s="5" t="str">
        <x:f>IF(A227="","",IF(COUNTIFS($A$6:$A$305,A227)&lt;&gt;1,"Duplicate family ID",IF(OR(AND(B227&lt;&gt;"",COUNTIFS('People'!$A$6:$A$505,B227)&lt;&gt;1),AND(C227&lt;&gt;"",COUNTIFS('People'!$A$6:$A$505,C227)&lt;&gt;1)),"Check parent ID",IF(AND(B227&lt;&gt;"",B227=C227),"Same parent twice",""))))</x:f>
      </x:c>
    </x:row>
    <x:row r="228" ht="25" customHeight="1">
      <x:c r="A228" s="10"/>
      <x:c r="B228" s="10"/>
      <x:c r="C228" s="10"/>
      <x:c r="D228" s="11"/>
      <x:c r="E228" s="11"/>
      <x:c r="F228" s="11"/>
      <x:c r="G228" s="10"/>
      <x:c r="H228" s="10"/>
      <x:c r="I228" s="5" t="str">
        <x:f>IF(B228="","",IF(COUNTIFS('People'!$A$6:$A$505,B228)=1,INDEX('People'!$M$6:$M$505,MATCH(B228,'People'!$A$6:$A$505,0))&amp;"","[Check ID]"))</x:f>
      </x:c>
      <x:c r="J228" s="5" t="str">
        <x:f>IF(C228="","",IF(COUNTIFS('People'!$A$6:$A$505,C228)=1,INDEX('People'!$M$6:$M$505,MATCH(C228,'People'!$A$6:$A$505,0))&amp;"","[Check ID]"))</x:f>
      </x:c>
      <x:c r="K228" s="5" t="str">
        <x:f>IF(A228="","",IF(COUNTIFS($A$6:$A$305,A228)&lt;&gt;1,"Duplicate family ID",IF(OR(AND(B228&lt;&gt;"",COUNTIFS('People'!$A$6:$A$505,B228)&lt;&gt;1),AND(C228&lt;&gt;"",COUNTIFS('People'!$A$6:$A$505,C228)&lt;&gt;1)),"Check parent ID",IF(AND(B228&lt;&gt;"",B228=C228),"Same parent twice",""))))</x:f>
      </x:c>
    </x:row>
    <x:row r="229" ht="25" customHeight="1">
      <x:c r="A229" s="10"/>
      <x:c r="B229" s="10"/>
      <x:c r="C229" s="10"/>
      <x:c r="D229" s="11"/>
      <x:c r="E229" s="11"/>
      <x:c r="F229" s="11"/>
      <x:c r="G229" s="10"/>
      <x:c r="H229" s="10"/>
      <x:c r="I229" s="5" t="str">
        <x:f>IF(B229="","",IF(COUNTIFS('People'!$A$6:$A$505,B229)=1,INDEX('People'!$M$6:$M$505,MATCH(B229,'People'!$A$6:$A$505,0))&amp;"","[Check ID]"))</x:f>
      </x:c>
      <x:c r="J229" s="5" t="str">
        <x:f>IF(C229="","",IF(COUNTIFS('People'!$A$6:$A$505,C229)=1,INDEX('People'!$M$6:$M$505,MATCH(C229,'People'!$A$6:$A$505,0))&amp;"","[Check ID]"))</x:f>
      </x:c>
      <x:c r="K229" s="5" t="str">
        <x:f>IF(A229="","",IF(COUNTIFS($A$6:$A$305,A229)&lt;&gt;1,"Duplicate family ID",IF(OR(AND(B229&lt;&gt;"",COUNTIFS('People'!$A$6:$A$505,B229)&lt;&gt;1),AND(C229&lt;&gt;"",COUNTIFS('People'!$A$6:$A$505,C229)&lt;&gt;1)),"Check parent ID",IF(AND(B229&lt;&gt;"",B229=C229),"Same parent twice",""))))</x:f>
      </x:c>
    </x:row>
    <x:row r="230" ht="25" customHeight="1">
      <x:c r="A230" s="10"/>
      <x:c r="B230" s="10"/>
      <x:c r="C230" s="10"/>
      <x:c r="D230" s="11"/>
      <x:c r="E230" s="11"/>
      <x:c r="F230" s="11"/>
      <x:c r="G230" s="10"/>
      <x:c r="H230" s="10"/>
      <x:c r="I230" s="5" t="str">
        <x:f>IF(B230="","",IF(COUNTIFS('People'!$A$6:$A$505,B230)=1,INDEX('People'!$M$6:$M$505,MATCH(B230,'People'!$A$6:$A$505,0))&amp;"","[Check ID]"))</x:f>
      </x:c>
      <x:c r="J230" s="5" t="str">
        <x:f>IF(C230="","",IF(COUNTIFS('People'!$A$6:$A$505,C230)=1,INDEX('People'!$M$6:$M$505,MATCH(C230,'People'!$A$6:$A$505,0))&amp;"","[Check ID]"))</x:f>
      </x:c>
      <x:c r="K230" s="5" t="str">
        <x:f>IF(A230="","",IF(COUNTIFS($A$6:$A$305,A230)&lt;&gt;1,"Duplicate family ID",IF(OR(AND(B230&lt;&gt;"",COUNTIFS('People'!$A$6:$A$505,B230)&lt;&gt;1),AND(C230&lt;&gt;"",COUNTIFS('People'!$A$6:$A$505,C230)&lt;&gt;1)),"Check parent ID",IF(AND(B230&lt;&gt;"",B230=C230),"Same parent twice",""))))</x:f>
      </x:c>
    </x:row>
    <x:row r="231" ht="25" customHeight="1">
      <x:c r="A231" s="10"/>
      <x:c r="B231" s="10"/>
      <x:c r="C231" s="10"/>
      <x:c r="D231" s="11"/>
      <x:c r="E231" s="11"/>
      <x:c r="F231" s="11"/>
      <x:c r="G231" s="10"/>
      <x:c r="H231" s="10"/>
      <x:c r="I231" s="5" t="str">
        <x:f>IF(B231="","",IF(COUNTIFS('People'!$A$6:$A$505,B231)=1,INDEX('People'!$M$6:$M$505,MATCH(B231,'People'!$A$6:$A$505,0))&amp;"","[Check ID]"))</x:f>
      </x:c>
      <x:c r="J231" s="5" t="str">
        <x:f>IF(C231="","",IF(COUNTIFS('People'!$A$6:$A$505,C231)=1,INDEX('People'!$M$6:$M$505,MATCH(C231,'People'!$A$6:$A$505,0))&amp;"","[Check ID]"))</x:f>
      </x:c>
      <x:c r="K231" s="5" t="str">
        <x:f>IF(A231="","",IF(COUNTIFS($A$6:$A$305,A231)&lt;&gt;1,"Duplicate family ID",IF(OR(AND(B231&lt;&gt;"",COUNTIFS('People'!$A$6:$A$505,B231)&lt;&gt;1),AND(C231&lt;&gt;"",COUNTIFS('People'!$A$6:$A$505,C231)&lt;&gt;1)),"Check parent ID",IF(AND(B231&lt;&gt;"",B231=C231),"Same parent twice",""))))</x:f>
      </x:c>
    </x:row>
    <x:row r="232" ht="25" customHeight="1">
      <x:c r="A232" s="10"/>
      <x:c r="B232" s="10"/>
      <x:c r="C232" s="10"/>
      <x:c r="D232" s="11"/>
      <x:c r="E232" s="11"/>
      <x:c r="F232" s="11"/>
      <x:c r="G232" s="10"/>
      <x:c r="H232" s="10"/>
      <x:c r="I232" s="5" t="str">
        <x:f>IF(B232="","",IF(COUNTIFS('People'!$A$6:$A$505,B232)=1,INDEX('People'!$M$6:$M$505,MATCH(B232,'People'!$A$6:$A$505,0))&amp;"","[Check ID]"))</x:f>
      </x:c>
      <x:c r="J232" s="5" t="str">
        <x:f>IF(C232="","",IF(COUNTIFS('People'!$A$6:$A$505,C232)=1,INDEX('People'!$M$6:$M$505,MATCH(C232,'People'!$A$6:$A$505,0))&amp;"","[Check ID]"))</x:f>
      </x:c>
      <x:c r="K232" s="5" t="str">
        <x:f>IF(A232="","",IF(COUNTIFS($A$6:$A$305,A232)&lt;&gt;1,"Duplicate family ID",IF(OR(AND(B232&lt;&gt;"",COUNTIFS('People'!$A$6:$A$505,B232)&lt;&gt;1),AND(C232&lt;&gt;"",COUNTIFS('People'!$A$6:$A$505,C232)&lt;&gt;1)),"Check parent ID",IF(AND(B232&lt;&gt;"",B232=C232),"Same parent twice",""))))</x:f>
      </x:c>
    </x:row>
    <x:row r="233" ht="25" customHeight="1">
      <x:c r="A233" s="10"/>
      <x:c r="B233" s="10"/>
      <x:c r="C233" s="10"/>
      <x:c r="D233" s="11"/>
      <x:c r="E233" s="11"/>
      <x:c r="F233" s="11"/>
      <x:c r="G233" s="10"/>
      <x:c r="H233" s="10"/>
      <x:c r="I233" s="5" t="str">
        <x:f>IF(B233="","",IF(COUNTIFS('People'!$A$6:$A$505,B233)=1,INDEX('People'!$M$6:$M$505,MATCH(B233,'People'!$A$6:$A$505,0))&amp;"","[Check ID]"))</x:f>
      </x:c>
      <x:c r="J233" s="5" t="str">
        <x:f>IF(C233="","",IF(COUNTIFS('People'!$A$6:$A$505,C233)=1,INDEX('People'!$M$6:$M$505,MATCH(C233,'People'!$A$6:$A$505,0))&amp;"","[Check ID]"))</x:f>
      </x:c>
      <x:c r="K233" s="5" t="str">
        <x:f>IF(A233="","",IF(COUNTIFS($A$6:$A$305,A233)&lt;&gt;1,"Duplicate family ID",IF(OR(AND(B233&lt;&gt;"",COUNTIFS('People'!$A$6:$A$505,B233)&lt;&gt;1),AND(C233&lt;&gt;"",COUNTIFS('People'!$A$6:$A$505,C233)&lt;&gt;1)),"Check parent ID",IF(AND(B233&lt;&gt;"",B233=C233),"Same parent twice",""))))</x:f>
      </x:c>
    </x:row>
    <x:row r="234" ht="25" customHeight="1">
      <x:c r="A234" s="10"/>
      <x:c r="B234" s="10"/>
      <x:c r="C234" s="10"/>
      <x:c r="D234" s="11"/>
      <x:c r="E234" s="11"/>
      <x:c r="F234" s="11"/>
      <x:c r="G234" s="10"/>
      <x:c r="H234" s="10"/>
      <x:c r="I234" s="5" t="str">
        <x:f>IF(B234="","",IF(COUNTIFS('People'!$A$6:$A$505,B234)=1,INDEX('People'!$M$6:$M$505,MATCH(B234,'People'!$A$6:$A$505,0))&amp;"","[Check ID]"))</x:f>
      </x:c>
      <x:c r="J234" s="5" t="str">
        <x:f>IF(C234="","",IF(COUNTIFS('People'!$A$6:$A$505,C234)=1,INDEX('People'!$M$6:$M$505,MATCH(C234,'People'!$A$6:$A$505,0))&amp;"","[Check ID]"))</x:f>
      </x:c>
      <x:c r="K234" s="5" t="str">
        <x:f>IF(A234="","",IF(COUNTIFS($A$6:$A$305,A234)&lt;&gt;1,"Duplicate family ID",IF(OR(AND(B234&lt;&gt;"",COUNTIFS('People'!$A$6:$A$505,B234)&lt;&gt;1),AND(C234&lt;&gt;"",COUNTIFS('People'!$A$6:$A$505,C234)&lt;&gt;1)),"Check parent ID",IF(AND(B234&lt;&gt;"",B234=C234),"Same parent twice",""))))</x:f>
      </x:c>
    </x:row>
    <x:row r="235" ht="25" customHeight="1">
      <x:c r="A235" s="10"/>
      <x:c r="B235" s="10"/>
      <x:c r="C235" s="10"/>
      <x:c r="D235" s="11"/>
      <x:c r="E235" s="11"/>
      <x:c r="F235" s="11"/>
      <x:c r="G235" s="10"/>
      <x:c r="H235" s="10"/>
      <x:c r="I235" s="5" t="str">
        <x:f>IF(B235="","",IF(COUNTIFS('People'!$A$6:$A$505,B235)=1,INDEX('People'!$M$6:$M$505,MATCH(B235,'People'!$A$6:$A$505,0))&amp;"","[Check ID]"))</x:f>
      </x:c>
      <x:c r="J235" s="5" t="str">
        <x:f>IF(C235="","",IF(COUNTIFS('People'!$A$6:$A$505,C235)=1,INDEX('People'!$M$6:$M$505,MATCH(C235,'People'!$A$6:$A$505,0))&amp;"","[Check ID]"))</x:f>
      </x:c>
      <x:c r="K235" s="5" t="str">
        <x:f>IF(A235="","",IF(COUNTIFS($A$6:$A$305,A235)&lt;&gt;1,"Duplicate family ID",IF(OR(AND(B235&lt;&gt;"",COUNTIFS('People'!$A$6:$A$505,B235)&lt;&gt;1),AND(C235&lt;&gt;"",COUNTIFS('People'!$A$6:$A$505,C235)&lt;&gt;1)),"Check parent ID",IF(AND(B235&lt;&gt;"",B235=C235),"Same parent twice",""))))</x:f>
      </x:c>
    </x:row>
    <x:row r="236" ht="25" customHeight="1">
      <x:c r="A236" s="10"/>
      <x:c r="B236" s="10"/>
      <x:c r="C236" s="10"/>
      <x:c r="D236" s="11"/>
      <x:c r="E236" s="11"/>
      <x:c r="F236" s="11"/>
      <x:c r="G236" s="10"/>
      <x:c r="H236" s="10"/>
      <x:c r="I236" s="5" t="str">
        <x:f>IF(B236="","",IF(COUNTIFS('People'!$A$6:$A$505,B236)=1,INDEX('People'!$M$6:$M$505,MATCH(B236,'People'!$A$6:$A$505,0))&amp;"","[Check ID]"))</x:f>
      </x:c>
      <x:c r="J236" s="5" t="str">
        <x:f>IF(C236="","",IF(COUNTIFS('People'!$A$6:$A$505,C236)=1,INDEX('People'!$M$6:$M$505,MATCH(C236,'People'!$A$6:$A$505,0))&amp;"","[Check ID]"))</x:f>
      </x:c>
      <x:c r="K236" s="5" t="str">
        <x:f>IF(A236="","",IF(COUNTIFS($A$6:$A$305,A236)&lt;&gt;1,"Duplicate family ID",IF(OR(AND(B236&lt;&gt;"",COUNTIFS('People'!$A$6:$A$505,B236)&lt;&gt;1),AND(C236&lt;&gt;"",COUNTIFS('People'!$A$6:$A$505,C236)&lt;&gt;1)),"Check parent ID",IF(AND(B236&lt;&gt;"",B236=C236),"Same parent twice",""))))</x:f>
      </x:c>
    </x:row>
    <x:row r="237" ht="25" customHeight="1">
      <x:c r="A237" s="10"/>
      <x:c r="B237" s="10"/>
      <x:c r="C237" s="10"/>
      <x:c r="D237" s="11"/>
      <x:c r="E237" s="11"/>
      <x:c r="F237" s="11"/>
      <x:c r="G237" s="10"/>
      <x:c r="H237" s="10"/>
      <x:c r="I237" s="5" t="str">
        <x:f>IF(B237="","",IF(COUNTIFS('People'!$A$6:$A$505,B237)=1,INDEX('People'!$M$6:$M$505,MATCH(B237,'People'!$A$6:$A$505,0))&amp;"","[Check ID]"))</x:f>
      </x:c>
      <x:c r="J237" s="5" t="str">
        <x:f>IF(C237="","",IF(COUNTIFS('People'!$A$6:$A$505,C237)=1,INDEX('People'!$M$6:$M$505,MATCH(C237,'People'!$A$6:$A$505,0))&amp;"","[Check ID]"))</x:f>
      </x:c>
      <x:c r="K237" s="5" t="str">
        <x:f>IF(A237="","",IF(COUNTIFS($A$6:$A$305,A237)&lt;&gt;1,"Duplicate family ID",IF(OR(AND(B237&lt;&gt;"",COUNTIFS('People'!$A$6:$A$505,B237)&lt;&gt;1),AND(C237&lt;&gt;"",COUNTIFS('People'!$A$6:$A$505,C237)&lt;&gt;1)),"Check parent ID",IF(AND(B237&lt;&gt;"",B237=C237),"Same parent twice",""))))</x:f>
      </x:c>
    </x:row>
    <x:row r="238" ht="25" customHeight="1">
      <x:c r="A238" s="10"/>
      <x:c r="B238" s="10"/>
      <x:c r="C238" s="10"/>
      <x:c r="D238" s="11"/>
      <x:c r="E238" s="11"/>
      <x:c r="F238" s="11"/>
      <x:c r="G238" s="10"/>
      <x:c r="H238" s="10"/>
      <x:c r="I238" s="5" t="str">
        <x:f>IF(B238="","",IF(COUNTIFS('People'!$A$6:$A$505,B238)=1,INDEX('People'!$M$6:$M$505,MATCH(B238,'People'!$A$6:$A$505,0))&amp;"","[Check ID]"))</x:f>
      </x:c>
      <x:c r="J238" s="5" t="str">
        <x:f>IF(C238="","",IF(COUNTIFS('People'!$A$6:$A$505,C238)=1,INDEX('People'!$M$6:$M$505,MATCH(C238,'People'!$A$6:$A$505,0))&amp;"","[Check ID]"))</x:f>
      </x:c>
      <x:c r="K238" s="5" t="str">
        <x:f>IF(A238="","",IF(COUNTIFS($A$6:$A$305,A238)&lt;&gt;1,"Duplicate family ID",IF(OR(AND(B238&lt;&gt;"",COUNTIFS('People'!$A$6:$A$505,B238)&lt;&gt;1),AND(C238&lt;&gt;"",COUNTIFS('People'!$A$6:$A$505,C238)&lt;&gt;1)),"Check parent ID",IF(AND(B238&lt;&gt;"",B238=C238),"Same parent twice",""))))</x:f>
      </x:c>
    </x:row>
    <x:row r="239" ht="25" customHeight="1">
      <x:c r="A239" s="10"/>
      <x:c r="B239" s="10"/>
      <x:c r="C239" s="10"/>
      <x:c r="D239" s="11"/>
      <x:c r="E239" s="11"/>
      <x:c r="F239" s="11"/>
      <x:c r="G239" s="10"/>
      <x:c r="H239" s="10"/>
      <x:c r="I239" s="5" t="str">
        <x:f>IF(B239="","",IF(COUNTIFS('People'!$A$6:$A$505,B239)=1,INDEX('People'!$M$6:$M$505,MATCH(B239,'People'!$A$6:$A$505,0))&amp;"","[Check ID]"))</x:f>
      </x:c>
      <x:c r="J239" s="5" t="str">
        <x:f>IF(C239="","",IF(COUNTIFS('People'!$A$6:$A$505,C239)=1,INDEX('People'!$M$6:$M$505,MATCH(C239,'People'!$A$6:$A$505,0))&amp;"","[Check ID]"))</x:f>
      </x:c>
      <x:c r="K239" s="5" t="str">
        <x:f>IF(A239="","",IF(COUNTIFS($A$6:$A$305,A239)&lt;&gt;1,"Duplicate family ID",IF(OR(AND(B239&lt;&gt;"",COUNTIFS('People'!$A$6:$A$505,B239)&lt;&gt;1),AND(C239&lt;&gt;"",COUNTIFS('People'!$A$6:$A$505,C239)&lt;&gt;1)),"Check parent ID",IF(AND(B239&lt;&gt;"",B239=C239),"Same parent twice",""))))</x:f>
      </x:c>
    </x:row>
    <x:row r="240" ht="25" customHeight="1">
      <x:c r="A240" s="10"/>
      <x:c r="B240" s="10"/>
      <x:c r="C240" s="10"/>
      <x:c r="D240" s="11"/>
      <x:c r="E240" s="11"/>
      <x:c r="F240" s="11"/>
      <x:c r="G240" s="10"/>
      <x:c r="H240" s="10"/>
      <x:c r="I240" s="5" t="str">
        <x:f>IF(B240="","",IF(COUNTIFS('People'!$A$6:$A$505,B240)=1,INDEX('People'!$M$6:$M$505,MATCH(B240,'People'!$A$6:$A$505,0))&amp;"","[Check ID]"))</x:f>
      </x:c>
      <x:c r="J240" s="5" t="str">
        <x:f>IF(C240="","",IF(COUNTIFS('People'!$A$6:$A$505,C240)=1,INDEX('People'!$M$6:$M$505,MATCH(C240,'People'!$A$6:$A$505,0))&amp;"","[Check ID]"))</x:f>
      </x:c>
      <x:c r="K240" s="5" t="str">
        <x:f>IF(A240="","",IF(COUNTIFS($A$6:$A$305,A240)&lt;&gt;1,"Duplicate family ID",IF(OR(AND(B240&lt;&gt;"",COUNTIFS('People'!$A$6:$A$505,B240)&lt;&gt;1),AND(C240&lt;&gt;"",COUNTIFS('People'!$A$6:$A$505,C240)&lt;&gt;1)),"Check parent ID",IF(AND(B240&lt;&gt;"",B240=C240),"Same parent twice",""))))</x:f>
      </x:c>
    </x:row>
    <x:row r="241" ht="25" customHeight="1">
      <x:c r="A241" s="10"/>
      <x:c r="B241" s="10"/>
      <x:c r="C241" s="10"/>
      <x:c r="D241" s="11"/>
      <x:c r="E241" s="11"/>
      <x:c r="F241" s="11"/>
      <x:c r="G241" s="10"/>
      <x:c r="H241" s="10"/>
      <x:c r="I241" s="5" t="str">
        <x:f>IF(B241="","",IF(COUNTIFS('People'!$A$6:$A$505,B241)=1,INDEX('People'!$M$6:$M$505,MATCH(B241,'People'!$A$6:$A$505,0))&amp;"","[Check ID]"))</x:f>
      </x:c>
      <x:c r="J241" s="5" t="str">
        <x:f>IF(C241="","",IF(COUNTIFS('People'!$A$6:$A$505,C241)=1,INDEX('People'!$M$6:$M$505,MATCH(C241,'People'!$A$6:$A$505,0))&amp;"","[Check ID]"))</x:f>
      </x:c>
      <x:c r="K241" s="5" t="str">
        <x:f>IF(A241="","",IF(COUNTIFS($A$6:$A$305,A241)&lt;&gt;1,"Duplicate family ID",IF(OR(AND(B241&lt;&gt;"",COUNTIFS('People'!$A$6:$A$505,B241)&lt;&gt;1),AND(C241&lt;&gt;"",COUNTIFS('People'!$A$6:$A$505,C241)&lt;&gt;1)),"Check parent ID",IF(AND(B241&lt;&gt;"",B241=C241),"Same parent twice",""))))</x:f>
      </x:c>
    </x:row>
    <x:row r="242" ht="25" customHeight="1">
      <x:c r="A242" s="10"/>
      <x:c r="B242" s="10"/>
      <x:c r="C242" s="10"/>
      <x:c r="D242" s="11"/>
      <x:c r="E242" s="11"/>
      <x:c r="F242" s="11"/>
      <x:c r="G242" s="10"/>
      <x:c r="H242" s="10"/>
      <x:c r="I242" s="5" t="str">
        <x:f>IF(B242="","",IF(COUNTIFS('People'!$A$6:$A$505,B242)=1,INDEX('People'!$M$6:$M$505,MATCH(B242,'People'!$A$6:$A$505,0))&amp;"","[Check ID]"))</x:f>
      </x:c>
      <x:c r="J242" s="5" t="str">
        <x:f>IF(C242="","",IF(COUNTIFS('People'!$A$6:$A$505,C242)=1,INDEX('People'!$M$6:$M$505,MATCH(C242,'People'!$A$6:$A$505,0))&amp;"","[Check ID]"))</x:f>
      </x:c>
      <x:c r="K242" s="5" t="str">
        <x:f>IF(A242="","",IF(COUNTIFS($A$6:$A$305,A242)&lt;&gt;1,"Duplicate family ID",IF(OR(AND(B242&lt;&gt;"",COUNTIFS('People'!$A$6:$A$505,B242)&lt;&gt;1),AND(C242&lt;&gt;"",COUNTIFS('People'!$A$6:$A$505,C242)&lt;&gt;1)),"Check parent ID",IF(AND(B242&lt;&gt;"",B242=C242),"Same parent twice",""))))</x:f>
      </x:c>
    </x:row>
    <x:row r="243" ht="25" customHeight="1">
      <x:c r="A243" s="10"/>
      <x:c r="B243" s="10"/>
      <x:c r="C243" s="10"/>
      <x:c r="D243" s="11"/>
      <x:c r="E243" s="11"/>
      <x:c r="F243" s="11"/>
      <x:c r="G243" s="10"/>
      <x:c r="H243" s="10"/>
      <x:c r="I243" s="5" t="str">
        <x:f>IF(B243="","",IF(COUNTIFS('People'!$A$6:$A$505,B243)=1,INDEX('People'!$M$6:$M$505,MATCH(B243,'People'!$A$6:$A$505,0))&amp;"","[Check ID]"))</x:f>
      </x:c>
      <x:c r="J243" s="5" t="str">
        <x:f>IF(C243="","",IF(COUNTIFS('People'!$A$6:$A$505,C243)=1,INDEX('People'!$M$6:$M$505,MATCH(C243,'People'!$A$6:$A$505,0))&amp;"","[Check ID]"))</x:f>
      </x:c>
      <x:c r="K243" s="5" t="str">
        <x:f>IF(A243="","",IF(COUNTIFS($A$6:$A$305,A243)&lt;&gt;1,"Duplicate family ID",IF(OR(AND(B243&lt;&gt;"",COUNTIFS('People'!$A$6:$A$505,B243)&lt;&gt;1),AND(C243&lt;&gt;"",COUNTIFS('People'!$A$6:$A$505,C243)&lt;&gt;1)),"Check parent ID",IF(AND(B243&lt;&gt;"",B243=C243),"Same parent twice",""))))</x:f>
      </x:c>
    </x:row>
    <x:row r="244" ht="25" customHeight="1">
      <x:c r="A244" s="10"/>
      <x:c r="B244" s="10"/>
      <x:c r="C244" s="10"/>
      <x:c r="D244" s="11"/>
      <x:c r="E244" s="11"/>
      <x:c r="F244" s="11"/>
      <x:c r="G244" s="10"/>
      <x:c r="H244" s="10"/>
      <x:c r="I244" s="5" t="str">
        <x:f>IF(B244="","",IF(COUNTIFS('People'!$A$6:$A$505,B244)=1,INDEX('People'!$M$6:$M$505,MATCH(B244,'People'!$A$6:$A$505,0))&amp;"","[Check ID]"))</x:f>
      </x:c>
      <x:c r="J244" s="5" t="str">
        <x:f>IF(C244="","",IF(COUNTIFS('People'!$A$6:$A$505,C244)=1,INDEX('People'!$M$6:$M$505,MATCH(C244,'People'!$A$6:$A$505,0))&amp;"","[Check ID]"))</x:f>
      </x:c>
      <x:c r="K244" s="5" t="str">
        <x:f>IF(A244="","",IF(COUNTIFS($A$6:$A$305,A244)&lt;&gt;1,"Duplicate family ID",IF(OR(AND(B244&lt;&gt;"",COUNTIFS('People'!$A$6:$A$505,B244)&lt;&gt;1),AND(C244&lt;&gt;"",COUNTIFS('People'!$A$6:$A$505,C244)&lt;&gt;1)),"Check parent ID",IF(AND(B244&lt;&gt;"",B244=C244),"Same parent twice",""))))</x:f>
      </x:c>
    </x:row>
    <x:row r="245" ht="25" customHeight="1">
      <x:c r="A245" s="10"/>
      <x:c r="B245" s="10"/>
      <x:c r="C245" s="10"/>
      <x:c r="D245" s="11"/>
      <x:c r="E245" s="11"/>
      <x:c r="F245" s="11"/>
      <x:c r="G245" s="10"/>
      <x:c r="H245" s="10"/>
      <x:c r="I245" s="5" t="str">
        <x:f>IF(B245="","",IF(COUNTIFS('People'!$A$6:$A$505,B245)=1,INDEX('People'!$M$6:$M$505,MATCH(B245,'People'!$A$6:$A$505,0))&amp;"","[Check ID]"))</x:f>
      </x:c>
      <x:c r="J245" s="5" t="str">
        <x:f>IF(C245="","",IF(COUNTIFS('People'!$A$6:$A$505,C245)=1,INDEX('People'!$M$6:$M$505,MATCH(C245,'People'!$A$6:$A$505,0))&amp;"","[Check ID]"))</x:f>
      </x:c>
      <x:c r="K245" s="5" t="str">
        <x:f>IF(A245="","",IF(COUNTIFS($A$6:$A$305,A245)&lt;&gt;1,"Duplicate family ID",IF(OR(AND(B245&lt;&gt;"",COUNTIFS('People'!$A$6:$A$505,B245)&lt;&gt;1),AND(C245&lt;&gt;"",COUNTIFS('People'!$A$6:$A$505,C245)&lt;&gt;1)),"Check parent ID",IF(AND(B245&lt;&gt;"",B245=C245),"Same parent twice",""))))</x:f>
      </x:c>
    </x:row>
    <x:row r="246" ht="25" customHeight="1">
      <x:c r="A246" s="10"/>
      <x:c r="B246" s="10"/>
      <x:c r="C246" s="10"/>
      <x:c r="D246" s="11"/>
      <x:c r="E246" s="11"/>
      <x:c r="F246" s="11"/>
      <x:c r="G246" s="10"/>
      <x:c r="H246" s="10"/>
      <x:c r="I246" s="5" t="str">
        <x:f>IF(B246="","",IF(COUNTIFS('People'!$A$6:$A$505,B246)=1,INDEX('People'!$M$6:$M$505,MATCH(B246,'People'!$A$6:$A$505,0))&amp;"","[Check ID]"))</x:f>
      </x:c>
      <x:c r="J246" s="5" t="str">
        <x:f>IF(C246="","",IF(COUNTIFS('People'!$A$6:$A$505,C246)=1,INDEX('People'!$M$6:$M$505,MATCH(C246,'People'!$A$6:$A$505,0))&amp;"","[Check ID]"))</x:f>
      </x:c>
      <x:c r="K246" s="5" t="str">
        <x:f>IF(A246="","",IF(COUNTIFS($A$6:$A$305,A246)&lt;&gt;1,"Duplicate family ID",IF(OR(AND(B246&lt;&gt;"",COUNTIFS('People'!$A$6:$A$505,B246)&lt;&gt;1),AND(C246&lt;&gt;"",COUNTIFS('People'!$A$6:$A$505,C246)&lt;&gt;1)),"Check parent ID",IF(AND(B246&lt;&gt;"",B246=C246),"Same parent twice",""))))</x:f>
      </x:c>
    </x:row>
    <x:row r="247" ht="25" customHeight="1">
      <x:c r="A247" s="10"/>
      <x:c r="B247" s="10"/>
      <x:c r="C247" s="10"/>
      <x:c r="D247" s="11"/>
      <x:c r="E247" s="11"/>
      <x:c r="F247" s="11"/>
      <x:c r="G247" s="10"/>
      <x:c r="H247" s="10"/>
      <x:c r="I247" s="5" t="str">
        <x:f>IF(B247="","",IF(COUNTIFS('People'!$A$6:$A$505,B247)=1,INDEX('People'!$M$6:$M$505,MATCH(B247,'People'!$A$6:$A$505,0))&amp;"","[Check ID]"))</x:f>
      </x:c>
      <x:c r="J247" s="5" t="str">
        <x:f>IF(C247="","",IF(COUNTIFS('People'!$A$6:$A$505,C247)=1,INDEX('People'!$M$6:$M$505,MATCH(C247,'People'!$A$6:$A$505,0))&amp;"","[Check ID]"))</x:f>
      </x:c>
      <x:c r="K247" s="5" t="str">
        <x:f>IF(A247="","",IF(COUNTIFS($A$6:$A$305,A247)&lt;&gt;1,"Duplicate family ID",IF(OR(AND(B247&lt;&gt;"",COUNTIFS('People'!$A$6:$A$505,B247)&lt;&gt;1),AND(C247&lt;&gt;"",COUNTIFS('People'!$A$6:$A$505,C247)&lt;&gt;1)),"Check parent ID",IF(AND(B247&lt;&gt;"",B247=C247),"Same parent twice",""))))</x:f>
      </x:c>
    </x:row>
    <x:row r="248" ht="25" customHeight="1">
      <x:c r="A248" s="10"/>
      <x:c r="B248" s="10"/>
      <x:c r="C248" s="10"/>
      <x:c r="D248" s="11"/>
      <x:c r="E248" s="11"/>
      <x:c r="F248" s="11"/>
      <x:c r="G248" s="10"/>
      <x:c r="H248" s="10"/>
      <x:c r="I248" s="5" t="str">
        <x:f>IF(B248="","",IF(COUNTIFS('People'!$A$6:$A$505,B248)=1,INDEX('People'!$M$6:$M$505,MATCH(B248,'People'!$A$6:$A$505,0))&amp;"","[Check ID]"))</x:f>
      </x:c>
      <x:c r="J248" s="5" t="str">
        <x:f>IF(C248="","",IF(COUNTIFS('People'!$A$6:$A$505,C248)=1,INDEX('People'!$M$6:$M$505,MATCH(C248,'People'!$A$6:$A$505,0))&amp;"","[Check ID]"))</x:f>
      </x:c>
      <x:c r="K248" s="5" t="str">
        <x:f>IF(A248="","",IF(COUNTIFS($A$6:$A$305,A248)&lt;&gt;1,"Duplicate family ID",IF(OR(AND(B248&lt;&gt;"",COUNTIFS('People'!$A$6:$A$505,B248)&lt;&gt;1),AND(C248&lt;&gt;"",COUNTIFS('People'!$A$6:$A$505,C248)&lt;&gt;1)),"Check parent ID",IF(AND(B248&lt;&gt;"",B248=C248),"Same parent twice",""))))</x:f>
      </x:c>
    </x:row>
    <x:row r="249" ht="25" customHeight="1">
      <x:c r="A249" s="10"/>
      <x:c r="B249" s="10"/>
      <x:c r="C249" s="10"/>
      <x:c r="D249" s="11"/>
      <x:c r="E249" s="11"/>
      <x:c r="F249" s="11"/>
      <x:c r="G249" s="10"/>
      <x:c r="H249" s="10"/>
      <x:c r="I249" s="5" t="str">
        <x:f>IF(B249="","",IF(COUNTIFS('People'!$A$6:$A$505,B249)=1,INDEX('People'!$M$6:$M$505,MATCH(B249,'People'!$A$6:$A$505,0))&amp;"","[Check ID]"))</x:f>
      </x:c>
      <x:c r="J249" s="5" t="str">
        <x:f>IF(C249="","",IF(COUNTIFS('People'!$A$6:$A$505,C249)=1,INDEX('People'!$M$6:$M$505,MATCH(C249,'People'!$A$6:$A$505,0))&amp;"","[Check ID]"))</x:f>
      </x:c>
      <x:c r="K249" s="5" t="str">
        <x:f>IF(A249="","",IF(COUNTIFS($A$6:$A$305,A249)&lt;&gt;1,"Duplicate family ID",IF(OR(AND(B249&lt;&gt;"",COUNTIFS('People'!$A$6:$A$505,B249)&lt;&gt;1),AND(C249&lt;&gt;"",COUNTIFS('People'!$A$6:$A$505,C249)&lt;&gt;1)),"Check parent ID",IF(AND(B249&lt;&gt;"",B249=C249),"Same parent twice",""))))</x:f>
      </x:c>
    </x:row>
    <x:row r="250" ht="25" customHeight="1">
      <x:c r="A250" s="10"/>
      <x:c r="B250" s="10"/>
      <x:c r="C250" s="10"/>
      <x:c r="D250" s="11"/>
      <x:c r="E250" s="11"/>
      <x:c r="F250" s="11"/>
      <x:c r="G250" s="10"/>
      <x:c r="H250" s="10"/>
      <x:c r="I250" s="5" t="str">
        <x:f>IF(B250="","",IF(COUNTIFS('People'!$A$6:$A$505,B250)=1,INDEX('People'!$M$6:$M$505,MATCH(B250,'People'!$A$6:$A$505,0))&amp;"","[Check ID]"))</x:f>
      </x:c>
      <x:c r="J250" s="5" t="str">
        <x:f>IF(C250="","",IF(COUNTIFS('People'!$A$6:$A$505,C250)=1,INDEX('People'!$M$6:$M$505,MATCH(C250,'People'!$A$6:$A$505,0))&amp;"","[Check ID]"))</x:f>
      </x:c>
      <x:c r="K250" s="5" t="str">
        <x:f>IF(A250="","",IF(COUNTIFS($A$6:$A$305,A250)&lt;&gt;1,"Duplicate family ID",IF(OR(AND(B250&lt;&gt;"",COUNTIFS('People'!$A$6:$A$505,B250)&lt;&gt;1),AND(C250&lt;&gt;"",COUNTIFS('People'!$A$6:$A$505,C250)&lt;&gt;1)),"Check parent ID",IF(AND(B250&lt;&gt;"",B250=C250),"Same parent twice",""))))</x:f>
      </x:c>
    </x:row>
    <x:row r="251" ht="25" customHeight="1">
      <x:c r="A251" s="10"/>
      <x:c r="B251" s="10"/>
      <x:c r="C251" s="10"/>
      <x:c r="D251" s="11"/>
      <x:c r="E251" s="11"/>
      <x:c r="F251" s="11"/>
      <x:c r="G251" s="10"/>
      <x:c r="H251" s="10"/>
      <x:c r="I251" s="5" t="str">
        <x:f>IF(B251="","",IF(COUNTIFS('People'!$A$6:$A$505,B251)=1,INDEX('People'!$M$6:$M$505,MATCH(B251,'People'!$A$6:$A$505,0))&amp;"","[Check ID]"))</x:f>
      </x:c>
      <x:c r="J251" s="5" t="str">
        <x:f>IF(C251="","",IF(COUNTIFS('People'!$A$6:$A$505,C251)=1,INDEX('People'!$M$6:$M$505,MATCH(C251,'People'!$A$6:$A$505,0))&amp;"","[Check ID]"))</x:f>
      </x:c>
      <x:c r="K251" s="5" t="str">
        <x:f>IF(A251="","",IF(COUNTIFS($A$6:$A$305,A251)&lt;&gt;1,"Duplicate family ID",IF(OR(AND(B251&lt;&gt;"",COUNTIFS('People'!$A$6:$A$505,B251)&lt;&gt;1),AND(C251&lt;&gt;"",COUNTIFS('People'!$A$6:$A$505,C251)&lt;&gt;1)),"Check parent ID",IF(AND(B251&lt;&gt;"",B251=C251),"Same parent twice",""))))</x:f>
      </x:c>
    </x:row>
    <x:row r="252" ht="25" customHeight="1">
      <x:c r="A252" s="10"/>
      <x:c r="B252" s="10"/>
      <x:c r="C252" s="10"/>
      <x:c r="D252" s="11"/>
      <x:c r="E252" s="11"/>
      <x:c r="F252" s="11"/>
      <x:c r="G252" s="10"/>
      <x:c r="H252" s="10"/>
      <x:c r="I252" s="5" t="str">
        <x:f>IF(B252="","",IF(COUNTIFS('People'!$A$6:$A$505,B252)=1,INDEX('People'!$M$6:$M$505,MATCH(B252,'People'!$A$6:$A$505,0))&amp;"","[Check ID]"))</x:f>
      </x:c>
      <x:c r="J252" s="5" t="str">
        <x:f>IF(C252="","",IF(COUNTIFS('People'!$A$6:$A$505,C252)=1,INDEX('People'!$M$6:$M$505,MATCH(C252,'People'!$A$6:$A$505,0))&amp;"","[Check ID]"))</x:f>
      </x:c>
      <x:c r="K252" s="5" t="str">
        <x:f>IF(A252="","",IF(COUNTIFS($A$6:$A$305,A252)&lt;&gt;1,"Duplicate family ID",IF(OR(AND(B252&lt;&gt;"",COUNTIFS('People'!$A$6:$A$505,B252)&lt;&gt;1),AND(C252&lt;&gt;"",COUNTIFS('People'!$A$6:$A$505,C252)&lt;&gt;1)),"Check parent ID",IF(AND(B252&lt;&gt;"",B252=C252),"Same parent twice",""))))</x:f>
      </x:c>
    </x:row>
    <x:row r="253" ht="25" customHeight="1">
      <x:c r="A253" s="10"/>
      <x:c r="B253" s="10"/>
      <x:c r="C253" s="10"/>
      <x:c r="D253" s="11"/>
      <x:c r="E253" s="11"/>
      <x:c r="F253" s="11"/>
      <x:c r="G253" s="10"/>
      <x:c r="H253" s="10"/>
      <x:c r="I253" s="5" t="str">
        <x:f>IF(B253="","",IF(COUNTIFS('People'!$A$6:$A$505,B253)=1,INDEX('People'!$M$6:$M$505,MATCH(B253,'People'!$A$6:$A$505,0))&amp;"","[Check ID]"))</x:f>
      </x:c>
      <x:c r="J253" s="5" t="str">
        <x:f>IF(C253="","",IF(COUNTIFS('People'!$A$6:$A$505,C253)=1,INDEX('People'!$M$6:$M$505,MATCH(C253,'People'!$A$6:$A$505,0))&amp;"","[Check ID]"))</x:f>
      </x:c>
      <x:c r="K253" s="5" t="str">
        <x:f>IF(A253="","",IF(COUNTIFS($A$6:$A$305,A253)&lt;&gt;1,"Duplicate family ID",IF(OR(AND(B253&lt;&gt;"",COUNTIFS('People'!$A$6:$A$505,B253)&lt;&gt;1),AND(C253&lt;&gt;"",COUNTIFS('People'!$A$6:$A$505,C253)&lt;&gt;1)),"Check parent ID",IF(AND(B253&lt;&gt;"",B253=C253),"Same parent twice",""))))</x:f>
      </x:c>
    </x:row>
    <x:row r="254" ht="25" customHeight="1">
      <x:c r="A254" s="10"/>
      <x:c r="B254" s="10"/>
      <x:c r="C254" s="10"/>
      <x:c r="D254" s="11"/>
      <x:c r="E254" s="11"/>
      <x:c r="F254" s="11"/>
      <x:c r="G254" s="10"/>
      <x:c r="H254" s="10"/>
      <x:c r="I254" s="5" t="str">
        <x:f>IF(B254="","",IF(COUNTIFS('People'!$A$6:$A$505,B254)=1,INDEX('People'!$M$6:$M$505,MATCH(B254,'People'!$A$6:$A$505,0))&amp;"","[Check ID]"))</x:f>
      </x:c>
      <x:c r="J254" s="5" t="str">
        <x:f>IF(C254="","",IF(COUNTIFS('People'!$A$6:$A$505,C254)=1,INDEX('People'!$M$6:$M$505,MATCH(C254,'People'!$A$6:$A$505,0))&amp;"","[Check ID]"))</x:f>
      </x:c>
      <x:c r="K254" s="5" t="str">
        <x:f>IF(A254="","",IF(COUNTIFS($A$6:$A$305,A254)&lt;&gt;1,"Duplicate family ID",IF(OR(AND(B254&lt;&gt;"",COUNTIFS('People'!$A$6:$A$505,B254)&lt;&gt;1),AND(C254&lt;&gt;"",COUNTIFS('People'!$A$6:$A$505,C254)&lt;&gt;1)),"Check parent ID",IF(AND(B254&lt;&gt;"",B254=C254),"Same parent twice",""))))</x:f>
      </x:c>
    </x:row>
    <x:row r="255" ht="25" customHeight="1">
      <x:c r="A255" s="10"/>
      <x:c r="B255" s="10"/>
      <x:c r="C255" s="10"/>
      <x:c r="D255" s="11"/>
      <x:c r="E255" s="11"/>
      <x:c r="F255" s="11"/>
      <x:c r="G255" s="10"/>
      <x:c r="H255" s="10"/>
      <x:c r="I255" s="5" t="str">
        <x:f>IF(B255="","",IF(COUNTIFS('People'!$A$6:$A$505,B255)=1,INDEX('People'!$M$6:$M$505,MATCH(B255,'People'!$A$6:$A$505,0))&amp;"","[Check ID]"))</x:f>
      </x:c>
      <x:c r="J255" s="5" t="str">
        <x:f>IF(C255="","",IF(COUNTIFS('People'!$A$6:$A$505,C255)=1,INDEX('People'!$M$6:$M$505,MATCH(C255,'People'!$A$6:$A$505,0))&amp;"","[Check ID]"))</x:f>
      </x:c>
      <x:c r="K255" s="5" t="str">
        <x:f>IF(A255="","",IF(COUNTIFS($A$6:$A$305,A255)&lt;&gt;1,"Duplicate family ID",IF(OR(AND(B255&lt;&gt;"",COUNTIFS('People'!$A$6:$A$505,B255)&lt;&gt;1),AND(C255&lt;&gt;"",COUNTIFS('People'!$A$6:$A$505,C255)&lt;&gt;1)),"Check parent ID",IF(AND(B255&lt;&gt;"",B255=C255),"Same parent twice",""))))</x:f>
      </x:c>
    </x:row>
    <x:row r="256" ht="25" customHeight="1">
      <x:c r="A256" s="10"/>
      <x:c r="B256" s="10"/>
      <x:c r="C256" s="10"/>
      <x:c r="D256" s="11"/>
      <x:c r="E256" s="11"/>
      <x:c r="F256" s="11"/>
      <x:c r="G256" s="10"/>
      <x:c r="H256" s="10"/>
      <x:c r="I256" s="5" t="str">
        <x:f>IF(B256="","",IF(COUNTIFS('People'!$A$6:$A$505,B256)=1,INDEX('People'!$M$6:$M$505,MATCH(B256,'People'!$A$6:$A$505,0))&amp;"","[Check ID]"))</x:f>
      </x:c>
      <x:c r="J256" s="5" t="str">
        <x:f>IF(C256="","",IF(COUNTIFS('People'!$A$6:$A$505,C256)=1,INDEX('People'!$M$6:$M$505,MATCH(C256,'People'!$A$6:$A$505,0))&amp;"","[Check ID]"))</x:f>
      </x:c>
      <x:c r="K256" s="5" t="str">
        <x:f>IF(A256="","",IF(COUNTIFS($A$6:$A$305,A256)&lt;&gt;1,"Duplicate family ID",IF(OR(AND(B256&lt;&gt;"",COUNTIFS('People'!$A$6:$A$505,B256)&lt;&gt;1),AND(C256&lt;&gt;"",COUNTIFS('People'!$A$6:$A$505,C256)&lt;&gt;1)),"Check parent ID",IF(AND(B256&lt;&gt;"",B256=C256),"Same parent twice",""))))</x:f>
      </x:c>
    </x:row>
    <x:row r="257" ht="25" customHeight="1">
      <x:c r="A257" s="10"/>
      <x:c r="B257" s="10"/>
      <x:c r="C257" s="10"/>
      <x:c r="D257" s="11"/>
      <x:c r="E257" s="11"/>
      <x:c r="F257" s="11"/>
      <x:c r="G257" s="10"/>
      <x:c r="H257" s="10"/>
      <x:c r="I257" s="5" t="str">
        <x:f>IF(B257="","",IF(COUNTIFS('People'!$A$6:$A$505,B257)=1,INDEX('People'!$M$6:$M$505,MATCH(B257,'People'!$A$6:$A$505,0))&amp;"","[Check ID]"))</x:f>
      </x:c>
      <x:c r="J257" s="5" t="str">
        <x:f>IF(C257="","",IF(COUNTIFS('People'!$A$6:$A$505,C257)=1,INDEX('People'!$M$6:$M$505,MATCH(C257,'People'!$A$6:$A$505,0))&amp;"","[Check ID]"))</x:f>
      </x:c>
      <x:c r="K257" s="5" t="str">
        <x:f>IF(A257="","",IF(COUNTIFS($A$6:$A$305,A257)&lt;&gt;1,"Duplicate family ID",IF(OR(AND(B257&lt;&gt;"",COUNTIFS('People'!$A$6:$A$505,B257)&lt;&gt;1),AND(C257&lt;&gt;"",COUNTIFS('People'!$A$6:$A$505,C257)&lt;&gt;1)),"Check parent ID",IF(AND(B257&lt;&gt;"",B257=C257),"Same parent twice",""))))</x:f>
      </x:c>
    </x:row>
    <x:row r="258" ht="25" customHeight="1">
      <x:c r="A258" s="10"/>
      <x:c r="B258" s="10"/>
      <x:c r="C258" s="10"/>
      <x:c r="D258" s="11"/>
      <x:c r="E258" s="11"/>
      <x:c r="F258" s="11"/>
      <x:c r="G258" s="10"/>
      <x:c r="H258" s="10"/>
      <x:c r="I258" s="5" t="str">
        <x:f>IF(B258="","",IF(COUNTIFS('People'!$A$6:$A$505,B258)=1,INDEX('People'!$M$6:$M$505,MATCH(B258,'People'!$A$6:$A$505,0))&amp;"","[Check ID]"))</x:f>
      </x:c>
      <x:c r="J258" s="5" t="str">
        <x:f>IF(C258="","",IF(COUNTIFS('People'!$A$6:$A$505,C258)=1,INDEX('People'!$M$6:$M$505,MATCH(C258,'People'!$A$6:$A$505,0))&amp;"","[Check ID]"))</x:f>
      </x:c>
      <x:c r="K258" s="5" t="str">
        <x:f>IF(A258="","",IF(COUNTIFS($A$6:$A$305,A258)&lt;&gt;1,"Duplicate family ID",IF(OR(AND(B258&lt;&gt;"",COUNTIFS('People'!$A$6:$A$505,B258)&lt;&gt;1),AND(C258&lt;&gt;"",COUNTIFS('People'!$A$6:$A$505,C258)&lt;&gt;1)),"Check parent ID",IF(AND(B258&lt;&gt;"",B258=C258),"Same parent twice",""))))</x:f>
      </x:c>
    </x:row>
    <x:row r="259" ht="25" customHeight="1">
      <x:c r="A259" s="10"/>
      <x:c r="B259" s="10"/>
      <x:c r="C259" s="10"/>
      <x:c r="D259" s="11"/>
      <x:c r="E259" s="11"/>
      <x:c r="F259" s="11"/>
      <x:c r="G259" s="10"/>
      <x:c r="H259" s="10"/>
      <x:c r="I259" s="5" t="str">
        <x:f>IF(B259="","",IF(COUNTIFS('People'!$A$6:$A$505,B259)=1,INDEX('People'!$M$6:$M$505,MATCH(B259,'People'!$A$6:$A$505,0))&amp;"","[Check ID]"))</x:f>
      </x:c>
      <x:c r="J259" s="5" t="str">
        <x:f>IF(C259="","",IF(COUNTIFS('People'!$A$6:$A$505,C259)=1,INDEX('People'!$M$6:$M$505,MATCH(C259,'People'!$A$6:$A$505,0))&amp;"","[Check ID]"))</x:f>
      </x:c>
      <x:c r="K259" s="5" t="str">
        <x:f>IF(A259="","",IF(COUNTIFS($A$6:$A$305,A259)&lt;&gt;1,"Duplicate family ID",IF(OR(AND(B259&lt;&gt;"",COUNTIFS('People'!$A$6:$A$505,B259)&lt;&gt;1),AND(C259&lt;&gt;"",COUNTIFS('People'!$A$6:$A$505,C259)&lt;&gt;1)),"Check parent ID",IF(AND(B259&lt;&gt;"",B259=C259),"Same parent twice",""))))</x:f>
      </x:c>
    </x:row>
    <x:row r="260" ht="25" customHeight="1">
      <x:c r="A260" s="10"/>
      <x:c r="B260" s="10"/>
      <x:c r="C260" s="10"/>
      <x:c r="D260" s="11"/>
      <x:c r="E260" s="11"/>
      <x:c r="F260" s="11"/>
      <x:c r="G260" s="10"/>
      <x:c r="H260" s="10"/>
      <x:c r="I260" s="5" t="str">
        <x:f>IF(B260="","",IF(COUNTIFS('People'!$A$6:$A$505,B260)=1,INDEX('People'!$M$6:$M$505,MATCH(B260,'People'!$A$6:$A$505,0))&amp;"","[Check ID]"))</x:f>
      </x:c>
      <x:c r="J260" s="5" t="str">
        <x:f>IF(C260="","",IF(COUNTIFS('People'!$A$6:$A$505,C260)=1,INDEX('People'!$M$6:$M$505,MATCH(C260,'People'!$A$6:$A$505,0))&amp;"","[Check ID]"))</x:f>
      </x:c>
      <x:c r="K260" s="5" t="str">
        <x:f>IF(A260="","",IF(COUNTIFS($A$6:$A$305,A260)&lt;&gt;1,"Duplicate family ID",IF(OR(AND(B260&lt;&gt;"",COUNTIFS('People'!$A$6:$A$505,B260)&lt;&gt;1),AND(C260&lt;&gt;"",COUNTIFS('People'!$A$6:$A$505,C260)&lt;&gt;1)),"Check parent ID",IF(AND(B260&lt;&gt;"",B260=C260),"Same parent twice",""))))</x:f>
      </x:c>
    </x:row>
    <x:row r="261" ht="25" customHeight="1">
      <x:c r="A261" s="10"/>
      <x:c r="B261" s="10"/>
      <x:c r="C261" s="10"/>
      <x:c r="D261" s="11"/>
      <x:c r="E261" s="11"/>
      <x:c r="F261" s="11"/>
      <x:c r="G261" s="10"/>
      <x:c r="H261" s="10"/>
      <x:c r="I261" s="5" t="str">
        <x:f>IF(B261="","",IF(COUNTIFS('People'!$A$6:$A$505,B261)=1,INDEX('People'!$M$6:$M$505,MATCH(B261,'People'!$A$6:$A$505,0))&amp;"","[Check ID]"))</x:f>
      </x:c>
      <x:c r="J261" s="5" t="str">
        <x:f>IF(C261="","",IF(COUNTIFS('People'!$A$6:$A$505,C261)=1,INDEX('People'!$M$6:$M$505,MATCH(C261,'People'!$A$6:$A$505,0))&amp;"","[Check ID]"))</x:f>
      </x:c>
      <x:c r="K261" s="5" t="str">
        <x:f>IF(A261="","",IF(COUNTIFS($A$6:$A$305,A261)&lt;&gt;1,"Duplicate family ID",IF(OR(AND(B261&lt;&gt;"",COUNTIFS('People'!$A$6:$A$505,B261)&lt;&gt;1),AND(C261&lt;&gt;"",COUNTIFS('People'!$A$6:$A$505,C261)&lt;&gt;1)),"Check parent ID",IF(AND(B261&lt;&gt;"",B261=C261),"Same parent twice",""))))</x:f>
      </x:c>
    </x:row>
    <x:row r="262" ht="25" customHeight="1">
      <x:c r="A262" s="10"/>
      <x:c r="B262" s="10"/>
      <x:c r="C262" s="10"/>
      <x:c r="D262" s="11"/>
      <x:c r="E262" s="11"/>
      <x:c r="F262" s="11"/>
      <x:c r="G262" s="10"/>
      <x:c r="H262" s="10"/>
      <x:c r="I262" s="5" t="str">
        <x:f>IF(B262="","",IF(COUNTIFS('People'!$A$6:$A$505,B262)=1,INDEX('People'!$M$6:$M$505,MATCH(B262,'People'!$A$6:$A$505,0))&amp;"","[Check ID]"))</x:f>
      </x:c>
      <x:c r="J262" s="5" t="str">
        <x:f>IF(C262="","",IF(COUNTIFS('People'!$A$6:$A$505,C262)=1,INDEX('People'!$M$6:$M$505,MATCH(C262,'People'!$A$6:$A$505,0))&amp;"","[Check ID]"))</x:f>
      </x:c>
      <x:c r="K262" s="5" t="str">
        <x:f>IF(A262="","",IF(COUNTIFS($A$6:$A$305,A262)&lt;&gt;1,"Duplicate family ID",IF(OR(AND(B262&lt;&gt;"",COUNTIFS('People'!$A$6:$A$505,B262)&lt;&gt;1),AND(C262&lt;&gt;"",COUNTIFS('People'!$A$6:$A$505,C262)&lt;&gt;1)),"Check parent ID",IF(AND(B262&lt;&gt;"",B262=C262),"Same parent twice",""))))</x:f>
      </x:c>
    </x:row>
    <x:row r="263" ht="25" customHeight="1">
      <x:c r="A263" s="10"/>
      <x:c r="B263" s="10"/>
      <x:c r="C263" s="10"/>
      <x:c r="D263" s="11"/>
      <x:c r="E263" s="11"/>
      <x:c r="F263" s="11"/>
      <x:c r="G263" s="10"/>
      <x:c r="H263" s="10"/>
      <x:c r="I263" s="5" t="str">
        <x:f>IF(B263="","",IF(COUNTIFS('People'!$A$6:$A$505,B263)=1,INDEX('People'!$M$6:$M$505,MATCH(B263,'People'!$A$6:$A$505,0))&amp;"","[Check ID]"))</x:f>
      </x:c>
      <x:c r="J263" s="5" t="str">
        <x:f>IF(C263="","",IF(COUNTIFS('People'!$A$6:$A$505,C263)=1,INDEX('People'!$M$6:$M$505,MATCH(C263,'People'!$A$6:$A$505,0))&amp;"","[Check ID]"))</x:f>
      </x:c>
      <x:c r="K263" s="5" t="str">
        <x:f>IF(A263="","",IF(COUNTIFS($A$6:$A$305,A263)&lt;&gt;1,"Duplicate family ID",IF(OR(AND(B263&lt;&gt;"",COUNTIFS('People'!$A$6:$A$505,B263)&lt;&gt;1),AND(C263&lt;&gt;"",COUNTIFS('People'!$A$6:$A$505,C263)&lt;&gt;1)),"Check parent ID",IF(AND(B263&lt;&gt;"",B263=C263),"Same parent twice",""))))</x:f>
      </x:c>
    </x:row>
    <x:row r="264" ht="25" customHeight="1">
      <x:c r="A264" s="10"/>
      <x:c r="B264" s="10"/>
      <x:c r="C264" s="10"/>
      <x:c r="D264" s="11"/>
      <x:c r="E264" s="11"/>
      <x:c r="F264" s="11"/>
      <x:c r="G264" s="10"/>
      <x:c r="H264" s="10"/>
      <x:c r="I264" s="5" t="str">
        <x:f>IF(B264="","",IF(COUNTIFS('People'!$A$6:$A$505,B264)=1,INDEX('People'!$M$6:$M$505,MATCH(B264,'People'!$A$6:$A$505,0))&amp;"","[Check ID]"))</x:f>
      </x:c>
      <x:c r="J264" s="5" t="str">
        <x:f>IF(C264="","",IF(COUNTIFS('People'!$A$6:$A$505,C264)=1,INDEX('People'!$M$6:$M$505,MATCH(C264,'People'!$A$6:$A$505,0))&amp;"","[Check ID]"))</x:f>
      </x:c>
      <x:c r="K264" s="5" t="str">
        <x:f>IF(A264="","",IF(COUNTIFS($A$6:$A$305,A264)&lt;&gt;1,"Duplicate family ID",IF(OR(AND(B264&lt;&gt;"",COUNTIFS('People'!$A$6:$A$505,B264)&lt;&gt;1),AND(C264&lt;&gt;"",COUNTIFS('People'!$A$6:$A$505,C264)&lt;&gt;1)),"Check parent ID",IF(AND(B264&lt;&gt;"",B264=C264),"Same parent twice",""))))</x:f>
      </x:c>
    </x:row>
    <x:row r="265" ht="25" customHeight="1">
      <x:c r="A265" s="10"/>
      <x:c r="B265" s="10"/>
      <x:c r="C265" s="10"/>
      <x:c r="D265" s="11"/>
      <x:c r="E265" s="11"/>
      <x:c r="F265" s="11"/>
      <x:c r="G265" s="10"/>
      <x:c r="H265" s="10"/>
      <x:c r="I265" s="5" t="str">
        <x:f>IF(B265="","",IF(COUNTIFS('People'!$A$6:$A$505,B265)=1,INDEX('People'!$M$6:$M$505,MATCH(B265,'People'!$A$6:$A$505,0))&amp;"","[Check ID]"))</x:f>
      </x:c>
      <x:c r="J265" s="5" t="str">
        <x:f>IF(C265="","",IF(COUNTIFS('People'!$A$6:$A$505,C265)=1,INDEX('People'!$M$6:$M$505,MATCH(C265,'People'!$A$6:$A$505,0))&amp;"","[Check ID]"))</x:f>
      </x:c>
      <x:c r="K265" s="5" t="str">
        <x:f>IF(A265="","",IF(COUNTIFS($A$6:$A$305,A265)&lt;&gt;1,"Duplicate family ID",IF(OR(AND(B265&lt;&gt;"",COUNTIFS('People'!$A$6:$A$505,B265)&lt;&gt;1),AND(C265&lt;&gt;"",COUNTIFS('People'!$A$6:$A$505,C265)&lt;&gt;1)),"Check parent ID",IF(AND(B265&lt;&gt;"",B265=C265),"Same parent twice",""))))</x:f>
      </x:c>
    </x:row>
    <x:row r="266" ht="25" customHeight="1">
      <x:c r="A266" s="10"/>
      <x:c r="B266" s="10"/>
      <x:c r="C266" s="10"/>
      <x:c r="D266" s="11"/>
      <x:c r="E266" s="11"/>
      <x:c r="F266" s="11"/>
      <x:c r="G266" s="10"/>
      <x:c r="H266" s="10"/>
      <x:c r="I266" s="5" t="str">
        <x:f>IF(B266="","",IF(COUNTIFS('People'!$A$6:$A$505,B266)=1,INDEX('People'!$M$6:$M$505,MATCH(B266,'People'!$A$6:$A$505,0))&amp;"","[Check ID]"))</x:f>
      </x:c>
      <x:c r="J266" s="5" t="str">
        <x:f>IF(C266="","",IF(COUNTIFS('People'!$A$6:$A$505,C266)=1,INDEX('People'!$M$6:$M$505,MATCH(C266,'People'!$A$6:$A$505,0))&amp;"","[Check ID]"))</x:f>
      </x:c>
      <x:c r="K266" s="5" t="str">
        <x:f>IF(A266="","",IF(COUNTIFS($A$6:$A$305,A266)&lt;&gt;1,"Duplicate family ID",IF(OR(AND(B266&lt;&gt;"",COUNTIFS('People'!$A$6:$A$505,B266)&lt;&gt;1),AND(C266&lt;&gt;"",COUNTIFS('People'!$A$6:$A$505,C266)&lt;&gt;1)),"Check parent ID",IF(AND(B266&lt;&gt;"",B266=C266),"Same parent twice",""))))</x:f>
      </x:c>
    </x:row>
    <x:row r="267" ht="25" customHeight="1">
      <x:c r="A267" s="10"/>
      <x:c r="B267" s="10"/>
      <x:c r="C267" s="10"/>
      <x:c r="D267" s="11"/>
      <x:c r="E267" s="11"/>
      <x:c r="F267" s="11"/>
      <x:c r="G267" s="10"/>
      <x:c r="H267" s="10"/>
      <x:c r="I267" s="5" t="str">
        <x:f>IF(B267="","",IF(COUNTIFS('People'!$A$6:$A$505,B267)=1,INDEX('People'!$M$6:$M$505,MATCH(B267,'People'!$A$6:$A$505,0))&amp;"","[Check ID]"))</x:f>
      </x:c>
      <x:c r="J267" s="5" t="str">
        <x:f>IF(C267="","",IF(COUNTIFS('People'!$A$6:$A$505,C267)=1,INDEX('People'!$M$6:$M$505,MATCH(C267,'People'!$A$6:$A$505,0))&amp;"","[Check ID]"))</x:f>
      </x:c>
      <x:c r="K267" s="5" t="str">
        <x:f>IF(A267="","",IF(COUNTIFS($A$6:$A$305,A267)&lt;&gt;1,"Duplicate family ID",IF(OR(AND(B267&lt;&gt;"",COUNTIFS('People'!$A$6:$A$505,B267)&lt;&gt;1),AND(C267&lt;&gt;"",COUNTIFS('People'!$A$6:$A$505,C267)&lt;&gt;1)),"Check parent ID",IF(AND(B267&lt;&gt;"",B267=C267),"Same parent twice",""))))</x:f>
      </x:c>
    </x:row>
    <x:row r="268" ht="25" customHeight="1">
      <x:c r="A268" s="10"/>
      <x:c r="B268" s="10"/>
      <x:c r="C268" s="10"/>
      <x:c r="D268" s="11"/>
      <x:c r="E268" s="11"/>
      <x:c r="F268" s="11"/>
      <x:c r="G268" s="10"/>
      <x:c r="H268" s="10"/>
      <x:c r="I268" s="5" t="str">
        <x:f>IF(B268="","",IF(COUNTIFS('People'!$A$6:$A$505,B268)=1,INDEX('People'!$M$6:$M$505,MATCH(B268,'People'!$A$6:$A$505,0))&amp;"","[Check ID]"))</x:f>
      </x:c>
      <x:c r="J268" s="5" t="str">
        <x:f>IF(C268="","",IF(COUNTIFS('People'!$A$6:$A$505,C268)=1,INDEX('People'!$M$6:$M$505,MATCH(C268,'People'!$A$6:$A$505,0))&amp;"","[Check ID]"))</x:f>
      </x:c>
      <x:c r="K268" s="5" t="str">
        <x:f>IF(A268="","",IF(COUNTIFS($A$6:$A$305,A268)&lt;&gt;1,"Duplicate family ID",IF(OR(AND(B268&lt;&gt;"",COUNTIFS('People'!$A$6:$A$505,B268)&lt;&gt;1),AND(C268&lt;&gt;"",COUNTIFS('People'!$A$6:$A$505,C268)&lt;&gt;1)),"Check parent ID",IF(AND(B268&lt;&gt;"",B268=C268),"Same parent twice",""))))</x:f>
      </x:c>
    </x:row>
    <x:row r="269" ht="25" customHeight="1">
      <x:c r="A269" s="10"/>
      <x:c r="B269" s="10"/>
      <x:c r="C269" s="10"/>
      <x:c r="D269" s="11"/>
      <x:c r="E269" s="11"/>
      <x:c r="F269" s="11"/>
      <x:c r="G269" s="10"/>
      <x:c r="H269" s="10"/>
      <x:c r="I269" s="5" t="str">
        <x:f>IF(B269="","",IF(COUNTIFS('People'!$A$6:$A$505,B269)=1,INDEX('People'!$M$6:$M$505,MATCH(B269,'People'!$A$6:$A$505,0))&amp;"","[Check ID]"))</x:f>
      </x:c>
      <x:c r="J269" s="5" t="str">
        <x:f>IF(C269="","",IF(COUNTIFS('People'!$A$6:$A$505,C269)=1,INDEX('People'!$M$6:$M$505,MATCH(C269,'People'!$A$6:$A$505,0))&amp;"","[Check ID]"))</x:f>
      </x:c>
      <x:c r="K269" s="5" t="str">
        <x:f>IF(A269="","",IF(COUNTIFS($A$6:$A$305,A269)&lt;&gt;1,"Duplicate family ID",IF(OR(AND(B269&lt;&gt;"",COUNTIFS('People'!$A$6:$A$505,B269)&lt;&gt;1),AND(C269&lt;&gt;"",COUNTIFS('People'!$A$6:$A$505,C269)&lt;&gt;1)),"Check parent ID",IF(AND(B269&lt;&gt;"",B269=C269),"Same parent twice",""))))</x:f>
      </x:c>
    </x:row>
    <x:row r="270" ht="25" customHeight="1">
      <x:c r="A270" s="10"/>
      <x:c r="B270" s="10"/>
      <x:c r="C270" s="10"/>
      <x:c r="D270" s="11"/>
      <x:c r="E270" s="11"/>
      <x:c r="F270" s="11"/>
      <x:c r="G270" s="10"/>
      <x:c r="H270" s="10"/>
      <x:c r="I270" s="5" t="str">
        <x:f>IF(B270="","",IF(COUNTIFS('People'!$A$6:$A$505,B270)=1,INDEX('People'!$M$6:$M$505,MATCH(B270,'People'!$A$6:$A$505,0))&amp;"","[Check ID]"))</x:f>
      </x:c>
      <x:c r="J270" s="5" t="str">
        <x:f>IF(C270="","",IF(COUNTIFS('People'!$A$6:$A$505,C270)=1,INDEX('People'!$M$6:$M$505,MATCH(C270,'People'!$A$6:$A$505,0))&amp;"","[Check ID]"))</x:f>
      </x:c>
      <x:c r="K270" s="5" t="str">
        <x:f>IF(A270="","",IF(COUNTIFS($A$6:$A$305,A270)&lt;&gt;1,"Duplicate family ID",IF(OR(AND(B270&lt;&gt;"",COUNTIFS('People'!$A$6:$A$505,B270)&lt;&gt;1),AND(C270&lt;&gt;"",COUNTIFS('People'!$A$6:$A$505,C270)&lt;&gt;1)),"Check parent ID",IF(AND(B270&lt;&gt;"",B270=C270),"Same parent twice",""))))</x:f>
      </x:c>
    </x:row>
    <x:row r="271" ht="25" customHeight="1">
      <x:c r="A271" s="10"/>
      <x:c r="B271" s="10"/>
      <x:c r="C271" s="10"/>
      <x:c r="D271" s="11"/>
      <x:c r="E271" s="11"/>
      <x:c r="F271" s="11"/>
      <x:c r="G271" s="10"/>
      <x:c r="H271" s="10"/>
      <x:c r="I271" s="5" t="str">
        <x:f>IF(B271="","",IF(COUNTIFS('People'!$A$6:$A$505,B271)=1,INDEX('People'!$M$6:$M$505,MATCH(B271,'People'!$A$6:$A$505,0))&amp;"","[Check ID]"))</x:f>
      </x:c>
      <x:c r="J271" s="5" t="str">
        <x:f>IF(C271="","",IF(COUNTIFS('People'!$A$6:$A$505,C271)=1,INDEX('People'!$M$6:$M$505,MATCH(C271,'People'!$A$6:$A$505,0))&amp;"","[Check ID]"))</x:f>
      </x:c>
      <x:c r="K271" s="5" t="str">
        <x:f>IF(A271="","",IF(COUNTIFS($A$6:$A$305,A271)&lt;&gt;1,"Duplicate family ID",IF(OR(AND(B271&lt;&gt;"",COUNTIFS('People'!$A$6:$A$505,B271)&lt;&gt;1),AND(C271&lt;&gt;"",COUNTIFS('People'!$A$6:$A$505,C271)&lt;&gt;1)),"Check parent ID",IF(AND(B271&lt;&gt;"",B271=C271),"Same parent twice",""))))</x:f>
      </x:c>
    </x:row>
    <x:row r="272" ht="25" customHeight="1">
      <x:c r="A272" s="10"/>
      <x:c r="B272" s="10"/>
      <x:c r="C272" s="10"/>
      <x:c r="D272" s="11"/>
      <x:c r="E272" s="11"/>
      <x:c r="F272" s="11"/>
      <x:c r="G272" s="10"/>
      <x:c r="H272" s="10"/>
      <x:c r="I272" s="5" t="str">
        <x:f>IF(B272="","",IF(COUNTIFS('People'!$A$6:$A$505,B272)=1,INDEX('People'!$M$6:$M$505,MATCH(B272,'People'!$A$6:$A$505,0))&amp;"","[Check ID]"))</x:f>
      </x:c>
      <x:c r="J272" s="5" t="str">
        <x:f>IF(C272="","",IF(COUNTIFS('People'!$A$6:$A$505,C272)=1,INDEX('People'!$M$6:$M$505,MATCH(C272,'People'!$A$6:$A$505,0))&amp;"","[Check ID]"))</x:f>
      </x:c>
      <x:c r="K272" s="5" t="str">
        <x:f>IF(A272="","",IF(COUNTIFS($A$6:$A$305,A272)&lt;&gt;1,"Duplicate family ID",IF(OR(AND(B272&lt;&gt;"",COUNTIFS('People'!$A$6:$A$505,B272)&lt;&gt;1),AND(C272&lt;&gt;"",COUNTIFS('People'!$A$6:$A$505,C272)&lt;&gt;1)),"Check parent ID",IF(AND(B272&lt;&gt;"",B272=C272),"Same parent twice",""))))</x:f>
      </x:c>
    </x:row>
    <x:row r="273" ht="25" customHeight="1">
      <x:c r="A273" s="10"/>
      <x:c r="B273" s="10"/>
      <x:c r="C273" s="10"/>
      <x:c r="D273" s="11"/>
      <x:c r="E273" s="11"/>
      <x:c r="F273" s="11"/>
      <x:c r="G273" s="10"/>
      <x:c r="H273" s="10"/>
      <x:c r="I273" s="5" t="str">
        <x:f>IF(B273="","",IF(COUNTIFS('People'!$A$6:$A$505,B273)=1,INDEX('People'!$M$6:$M$505,MATCH(B273,'People'!$A$6:$A$505,0))&amp;"","[Check ID]"))</x:f>
      </x:c>
      <x:c r="J273" s="5" t="str">
        <x:f>IF(C273="","",IF(COUNTIFS('People'!$A$6:$A$505,C273)=1,INDEX('People'!$M$6:$M$505,MATCH(C273,'People'!$A$6:$A$505,0))&amp;"","[Check ID]"))</x:f>
      </x:c>
      <x:c r="K273" s="5" t="str">
        <x:f>IF(A273="","",IF(COUNTIFS($A$6:$A$305,A273)&lt;&gt;1,"Duplicate family ID",IF(OR(AND(B273&lt;&gt;"",COUNTIFS('People'!$A$6:$A$505,B273)&lt;&gt;1),AND(C273&lt;&gt;"",COUNTIFS('People'!$A$6:$A$505,C273)&lt;&gt;1)),"Check parent ID",IF(AND(B273&lt;&gt;"",B273=C273),"Same parent twice",""))))</x:f>
      </x:c>
    </x:row>
    <x:row r="274" ht="25" customHeight="1">
      <x:c r="A274" s="10"/>
      <x:c r="B274" s="10"/>
      <x:c r="C274" s="10"/>
      <x:c r="D274" s="11"/>
      <x:c r="E274" s="11"/>
      <x:c r="F274" s="11"/>
      <x:c r="G274" s="10"/>
      <x:c r="H274" s="10"/>
      <x:c r="I274" s="5" t="str">
        <x:f>IF(B274="","",IF(COUNTIFS('People'!$A$6:$A$505,B274)=1,INDEX('People'!$M$6:$M$505,MATCH(B274,'People'!$A$6:$A$505,0))&amp;"","[Check ID]"))</x:f>
      </x:c>
      <x:c r="J274" s="5" t="str">
        <x:f>IF(C274="","",IF(COUNTIFS('People'!$A$6:$A$505,C274)=1,INDEX('People'!$M$6:$M$505,MATCH(C274,'People'!$A$6:$A$505,0))&amp;"","[Check ID]"))</x:f>
      </x:c>
      <x:c r="K274" s="5" t="str">
        <x:f>IF(A274="","",IF(COUNTIFS($A$6:$A$305,A274)&lt;&gt;1,"Duplicate family ID",IF(OR(AND(B274&lt;&gt;"",COUNTIFS('People'!$A$6:$A$505,B274)&lt;&gt;1),AND(C274&lt;&gt;"",COUNTIFS('People'!$A$6:$A$505,C274)&lt;&gt;1)),"Check parent ID",IF(AND(B274&lt;&gt;"",B274=C274),"Same parent twice",""))))</x:f>
      </x:c>
    </x:row>
    <x:row r="275" ht="25" customHeight="1">
      <x:c r="A275" s="10"/>
      <x:c r="B275" s="10"/>
      <x:c r="C275" s="10"/>
      <x:c r="D275" s="11"/>
      <x:c r="E275" s="11"/>
      <x:c r="F275" s="11"/>
      <x:c r="G275" s="10"/>
      <x:c r="H275" s="10"/>
      <x:c r="I275" s="5" t="str">
        <x:f>IF(B275="","",IF(COUNTIFS('People'!$A$6:$A$505,B275)=1,INDEX('People'!$M$6:$M$505,MATCH(B275,'People'!$A$6:$A$505,0))&amp;"","[Check ID]"))</x:f>
      </x:c>
      <x:c r="J275" s="5" t="str">
        <x:f>IF(C275="","",IF(COUNTIFS('People'!$A$6:$A$505,C275)=1,INDEX('People'!$M$6:$M$505,MATCH(C275,'People'!$A$6:$A$505,0))&amp;"","[Check ID]"))</x:f>
      </x:c>
      <x:c r="K275" s="5" t="str">
        <x:f>IF(A275="","",IF(COUNTIFS($A$6:$A$305,A275)&lt;&gt;1,"Duplicate family ID",IF(OR(AND(B275&lt;&gt;"",COUNTIFS('People'!$A$6:$A$505,B275)&lt;&gt;1),AND(C275&lt;&gt;"",COUNTIFS('People'!$A$6:$A$505,C275)&lt;&gt;1)),"Check parent ID",IF(AND(B275&lt;&gt;"",B275=C275),"Same parent twice",""))))</x:f>
      </x:c>
    </x:row>
    <x:row r="276" ht="25" customHeight="1">
      <x:c r="A276" s="10"/>
      <x:c r="B276" s="10"/>
      <x:c r="C276" s="10"/>
      <x:c r="D276" s="11"/>
      <x:c r="E276" s="11"/>
      <x:c r="F276" s="11"/>
      <x:c r="G276" s="10"/>
      <x:c r="H276" s="10"/>
      <x:c r="I276" s="5" t="str">
        <x:f>IF(B276="","",IF(COUNTIFS('People'!$A$6:$A$505,B276)=1,INDEX('People'!$M$6:$M$505,MATCH(B276,'People'!$A$6:$A$505,0))&amp;"","[Check ID]"))</x:f>
      </x:c>
      <x:c r="J276" s="5" t="str">
        <x:f>IF(C276="","",IF(COUNTIFS('People'!$A$6:$A$505,C276)=1,INDEX('People'!$M$6:$M$505,MATCH(C276,'People'!$A$6:$A$505,0))&amp;"","[Check ID]"))</x:f>
      </x:c>
      <x:c r="K276" s="5" t="str">
        <x:f>IF(A276="","",IF(COUNTIFS($A$6:$A$305,A276)&lt;&gt;1,"Duplicate family ID",IF(OR(AND(B276&lt;&gt;"",COUNTIFS('People'!$A$6:$A$505,B276)&lt;&gt;1),AND(C276&lt;&gt;"",COUNTIFS('People'!$A$6:$A$505,C276)&lt;&gt;1)),"Check parent ID",IF(AND(B276&lt;&gt;"",B276=C276),"Same parent twice",""))))</x:f>
      </x:c>
    </x:row>
    <x:row r="277" ht="25" customHeight="1">
      <x:c r="A277" s="10"/>
      <x:c r="B277" s="10"/>
      <x:c r="C277" s="10"/>
      <x:c r="D277" s="11"/>
      <x:c r="E277" s="11"/>
      <x:c r="F277" s="11"/>
      <x:c r="G277" s="10"/>
      <x:c r="H277" s="10"/>
      <x:c r="I277" s="5" t="str">
        <x:f>IF(B277="","",IF(COUNTIFS('People'!$A$6:$A$505,B277)=1,INDEX('People'!$M$6:$M$505,MATCH(B277,'People'!$A$6:$A$505,0))&amp;"","[Check ID]"))</x:f>
      </x:c>
      <x:c r="J277" s="5" t="str">
        <x:f>IF(C277="","",IF(COUNTIFS('People'!$A$6:$A$505,C277)=1,INDEX('People'!$M$6:$M$505,MATCH(C277,'People'!$A$6:$A$505,0))&amp;"","[Check ID]"))</x:f>
      </x:c>
      <x:c r="K277" s="5" t="str">
        <x:f>IF(A277="","",IF(COUNTIFS($A$6:$A$305,A277)&lt;&gt;1,"Duplicate family ID",IF(OR(AND(B277&lt;&gt;"",COUNTIFS('People'!$A$6:$A$505,B277)&lt;&gt;1),AND(C277&lt;&gt;"",COUNTIFS('People'!$A$6:$A$505,C277)&lt;&gt;1)),"Check parent ID",IF(AND(B277&lt;&gt;"",B277=C277),"Same parent twice",""))))</x:f>
      </x:c>
    </x:row>
    <x:row r="278" ht="25" customHeight="1">
      <x:c r="A278" s="10"/>
      <x:c r="B278" s="10"/>
      <x:c r="C278" s="10"/>
      <x:c r="D278" s="11"/>
      <x:c r="E278" s="11"/>
      <x:c r="F278" s="11"/>
      <x:c r="G278" s="10"/>
      <x:c r="H278" s="10"/>
      <x:c r="I278" s="5" t="str">
        <x:f>IF(B278="","",IF(COUNTIFS('People'!$A$6:$A$505,B278)=1,INDEX('People'!$M$6:$M$505,MATCH(B278,'People'!$A$6:$A$505,0))&amp;"","[Check ID]"))</x:f>
      </x:c>
      <x:c r="J278" s="5" t="str">
        <x:f>IF(C278="","",IF(COUNTIFS('People'!$A$6:$A$505,C278)=1,INDEX('People'!$M$6:$M$505,MATCH(C278,'People'!$A$6:$A$505,0))&amp;"","[Check ID]"))</x:f>
      </x:c>
      <x:c r="K278" s="5" t="str">
        <x:f>IF(A278="","",IF(COUNTIFS($A$6:$A$305,A278)&lt;&gt;1,"Duplicate family ID",IF(OR(AND(B278&lt;&gt;"",COUNTIFS('People'!$A$6:$A$505,B278)&lt;&gt;1),AND(C278&lt;&gt;"",COUNTIFS('People'!$A$6:$A$505,C278)&lt;&gt;1)),"Check parent ID",IF(AND(B278&lt;&gt;"",B278=C278),"Same parent twice",""))))</x:f>
      </x:c>
    </x:row>
    <x:row r="279" ht="25" customHeight="1">
      <x:c r="A279" s="10"/>
      <x:c r="B279" s="10"/>
      <x:c r="C279" s="10"/>
      <x:c r="D279" s="11"/>
      <x:c r="E279" s="11"/>
      <x:c r="F279" s="11"/>
      <x:c r="G279" s="10"/>
      <x:c r="H279" s="10"/>
      <x:c r="I279" s="5" t="str">
        <x:f>IF(B279="","",IF(COUNTIFS('People'!$A$6:$A$505,B279)=1,INDEX('People'!$M$6:$M$505,MATCH(B279,'People'!$A$6:$A$505,0))&amp;"","[Check ID]"))</x:f>
      </x:c>
      <x:c r="J279" s="5" t="str">
        <x:f>IF(C279="","",IF(COUNTIFS('People'!$A$6:$A$505,C279)=1,INDEX('People'!$M$6:$M$505,MATCH(C279,'People'!$A$6:$A$505,0))&amp;"","[Check ID]"))</x:f>
      </x:c>
      <x:c r="K279" s="5" t="str">
        <x:f>IF(A279="","",IF(COUNTIFS($A$6:$A$305,A279)&lt;&gt;1,"Duplicate family ID",IF(OR(AND(B279&lt;&gt;"",COUNTIFS('People'!$A$6:$A$505,B279)&lt;&gt;1),AND(C279&lt;&gt;"",COUNTIFS('People'!$A$6:$A$505,C279)&lt;&gt;1)),"Check parent ID",IF(AND(B279&lt;&gt;"",B279=C279),"Same parent twice",""))))</x:f>
      </x:c>
    </x:row>
    <x:row r="280" ht="25" customHeight="1">
      <x:c r="A280" s="10"/>
      <x:c r="B280" s="10"/>
      <x:c r="C280" s="10"/>
      <x:c r="D280" s="11"/>
      <x:c r="E280" s="11"/>
      <x:c r="F280" s="11"/>
      <x:c r="G280" s="10"/>
      <x:c r="H280" s="10"/>
      <x:c r="I280" s="5" t="str">
        <x:f>IF(B280="","",IF(COUNTIFS('People'!$A$6:$A$505,B280)=1,INDEX('People'!$M$6:$M$505,MATCH(B280,'People'!$A$6:$A$505,0))&amp;"","[Check ID]"))</x:f>
      </x:c>
      <x:c r="J280" s="5" t="str">
        <x:f>IF(C280="","",IF(COUNTIFS('People'!$A$6:$A$505,C280)=1,INDEX('People'!$M$6:$M$505,MATCH(C280,'People'!$A$6:$A$505,0))&amp;"","[Check ID]"))</x:f>
      </x:c>
      <x:c r="K280" s="5" t="str">
        <x:f>IF(A280="","",IF(COUNTIFS($A$6:$A$305,A280)&lt;&gt;1,"Duplicate family ID",IF(OR(AND(B280&lt;&gt;"",COUNTIFS('People'!$A$6:$A$505,B280)&lt;&gt;1),AND(C280&lt;&gt;"",COUNTIFS('People'!$A$6:$A$505,C280)&lt;&gt;1)),"Check parent ID",IF(AND(B280&lt;&gt;"",B280=C280),"Same parent twice",""))))</x:f>
      </x:c>
    </x:row>
    <x:row r="281" ht="25" customHeight="1">
      <x:c r="A281" s="10"/>
      <x:c r="B281" s="10"/>
      <x:c r="C281" s="10"/>
      <x:c r="D281" s="11"/>
      <x:c r="E281" s="11"/>
      <x:c r="F281" s="11"/>
      <x:c r="G281" s="10"/>
      <x:c r="H281" s="10"/>
      <x:c r="I281" s="5" t="str">
        <x:f>IF(B281="","",IF(COUNTIFS('People'!$A$6:$A$505,B281)=1,INDEX('People'!$M$6:$M$505,MATCH(B281,'People'!$A$6:$A$505,0))&amp;"","[Check ID]"))</x:f>
      </x:c>
      <x:c r="J281" s="5" t="str">
        <x:f>IF(C281="","",IF(COUNTIFS('People'!$A$6:$A$505,C281)=1,INDEX('People'!$M$6:$M$505,MATCH(C281,'People'!$A$6:$A$505,0))&amp;"","[Check ID]"))</x:f>
      </x:c>
      <x:c r="K281" s="5" t="str">
        <x:f>IF(A281="","",IF(COUNTIFS($A$6:$A$305,A281)&lt;&gt;1,"Duplicate family ID",IF(OR(AND(B281&lt;&gt;"",COUNTIFS('People'!$A$6:$A$505,B281)&lt;&gt;1),AND(C281&lt;&gt;"",COUNTIFS('People'!$A$6:$A$505,C281)&lt;&gt;1)),"Check parent ID",IF(AND(B281&lt;&gt;"",B281=C281),"Same parent twice",""))))</x:f>
      </x:c>
    </x:row>
    <x:row r="282" ht="25" customHeight="1">
      <x:c r="A282" s="10"/>
      <x:c r="B282" s="10"/>
      <x:c r="C282" s="10"/>
      <x:c r="D282" s="11"/>
      <x:c r="E282" s="11"/>
      <x:c r="F282" s="11"/>
      <x:c r="G282" s="10"/>
      <x:c r="H282" s="10"/>
      <x:c r="I282" s="5" t="str">
        <x:f>IF(B282="","",IF(COUNTIFS('People'!$A$6:$A$505,B282)=1,INDEX('People'!$M$6:$M$505,MATCH(B282,'People'!$A$6:$A$505,0))&amp;"","[Check ID]"))</x:f>
      </x:c>
      <x:c r="J282" s="5" t="str">
        <x:f>IF(C282="","",IF(COUNTIFS('People'!$A$6:$A$505,C282)=1,INDEX('People'!$M$6:$M$505,MATCH(C282,'People'!$A$6:$A$505,0))&amp;"","[Check ID]"))</x:f>
      </x:c>
      <x:c r="K282" s="5" t="str">
        <x:f>IF(A282="","",IF(COUNTIFS($A$6:$A$305,A282)&lt;&gt;1,"Duplicate family ID",IF(OR(AND(B282&lt;&gt;"",COUNTIFS('People'!$A$6:$A$505,B282)&lt;&gt;1),AND(C282&lt;&gt;"",COUNTIFS('People'!$A$6:$A$505,C282)&lt;&gt;1)),"Check parent ID",IF(AND(B282&lt;&gt;"",B282=C282),"Same parent twice",""))))</x:f>
      </x:c>
    </x:row>
    <x:row r="283" ht="25" customHeight="1">
      <x:c r="A283" s="10"/>
      <x:c r="B283" s="10"/>
      <x:c r="C283" s="10"/>
      <x:c r="D283" s="11"/>
      <x:c r="E283" s="11"/>
      <x:c r="F283" s="11"/>
      <x:c r="G283" s="10"/>
      <x:c r="H283" s="10"/>
      <x:c r="I283" s="5" t="str">
        <x:f>IF(B283="","",IF(COUNTIFS('People'!$A$6:$A$505,B283)=1,INDEX('People'!$M$6:$M$505,MATCH(B283,'People'!$A$6:$A$505,0))&amp;"","[Check ID]"))</x:f>
      </x:c>
      <x:c r="J283" s="5" t="str">
        <x:f>IF(C283="","",IF(COUNTIFS('People'!$A$6:$A$505,C283)=1,INDEX('People'!$M$6:$M$505,MATCH(C283,'People'!$A$6:$A$505,0))&amp;"","[Check ID]"))</x:f>
      </x:c>
      <x:c r="K283" s="5" t="str">
        <x:f>IF(A283="","",IF(COUNTIFS($A$6:$A$305,A283)&lt;&gt;1,"Duplicate family ID",IF(OR(AND(B283&lt;&gt;"",COUNTIFS('People'!$A$6:$A$505,B283)&lt;&gt;1),AND(C283&lt;&gt;"",COUNTIFS('People'!$A$6:$A$505,C283)&lt;&gt;1)),"Check parent ID",IF(AND(B283&lt;&gt;"",B283=C283),"Same parent twice",""))))</x:f>
      </x:c>
    </x:row>
    <x:row r="284" ht="25" customHeight="1">
      <x:c r="A284" s="10"/>
      <x:c r="B284" s="10"/>
      <x:c r="C284" s="10"/>
      <x:c r="D284" s="11"/>
      <x:c r="E284" s="11"/>
      <x:c r="F284" s="11"/>
      <x:c r="G284" s="10"/>
      <x:c r="H284" s="10"/>
      <x:c r="I284" s="5" t="str">
        <x:f>IF(B284="","",IF(COUNTIFS('People'!$A$6:$A$505,B284)=1,INDEX('People'!$M$6:$M$505,MATCH(B284,'People'!$A$6:$A$505,0))&amp;"","[Check ID]"))</x:f>
      </x:c>
      <x:c r="J284" s="5" t="str">
        <x:f>IF(C284="","",IF(COUNTIFS('People'!$A$6:$A$505,C284)=1,INDEX('People'!$M$6:$M$505,MATCH(C284,'People'!$A$6:$A$505,0))&amp;"","[Check ID]"))</x:f>
      </x:c>
      <x:c r="K284" s="5" t="str">
        <x:f>IF(A284="","",IF(COUNTIFS($A$6:$A$305,A284)&lt;&gt;1,"Duplicate family ID",IF(OR(AND(B284&lt;&gt;"",COUNTIFS('People'!$A$6:$A$505,B284)&lt;&gt;1),AND(C284&lt;&gt;"",COUNTIFS('People'!$A$6:$A$505,C284)&lt;&gt;1)),"Check parent ID",IF(AND(B284&lt;&gt;"",B284=C284),"Same parent twice",""))))</x:f>
      </x:c>
    </x:row>
    <x:row r="285" ht="25" customHeight="1">
      <x:c r="A285" s="10"/>
      <x:c r="B285" s="10"/>
      <x:c r="C285" s="10"/>
      <x:c r="D285" s="11"/>
      <x:c r="E285" s="11"/>
      <x:c r="F285" s="11"/>
      <x:c r="G285" s="10"/>
      <x:c r="H285" s="10"/>
      <x:c r="I285" s="5" t="str">
        <x:f>IF(B285="","",IF(COUNTIFS('People'!$A$6:$A$505,B285)=1,INDEX('People'!$M$6:$M$505,MATCH(B285,'People'!$A$6:$A$505,0))&amp;"","[Check ID]"))</x:f>
      </x:c>
      <x:c r="J285" s="5" t="str">
        <x:f>IF(C285="","",IF(COUNTIFS('People'!$A$6:$A$505,C285)=1,INDEX('People'!$M$6:$M$505,MATCH(C285,'People'!$A$6:$A$505,0))&amp;"","[Check ID]"))</x:f>
      </x:c>
      <x:c r="K285" s="5" t="str">
        <x:f>IF(A285="","",IF(COUNTIFS($A$6:$A$305,A285)&lt;&gt;1,"Duplicate family ID",IF(OR(AND(B285&lt;&gt;"",COUNTIFS('People'!$A$6:$A$505,B285)&lt;&gt;1),AND(C285&lt;&gt;"",COUNTIFS('People'!$A$6:$A$505,C285)&lt;&gt;1)),"Check parent ID",IF(AND(B285&lt;&gt;"",B285=C285),"Same parent twice",""))))</x:f>
      </x:c>
    </x:row>
    <x:row r="286" ht="25" customHeight="1">
      <x:c r="A286" s="10"/>
      <x:c r="B286" s="10"/>
      <x:c r="C286" s="10"/>
      <x:c r="D286" s="11"/>
      <x:c r="E286" s="11"/>
      <x:c r="F286" s="11"/>
      <x:c r="G286" s="10"/>
      <x:c r="H286" s="10"/>
      <x:c r="I286" s="5" t="str">
        <x:f>IF(B286="","",IF(COUNTIFS('People'!$A$6:$A$505,B286)=1,INDEX('People'!$M$6:$M$505,MATCH(B286,'People'!$A$6:$A$505,0))&amp;"","[Check ID]"))</x:f>
      </x:c>
      <x:c r="J286" s="5" t="str">
        <x:f>IF(C286="","",IF(COUNTIFS('People'!$A$6:$A$505,C286)=1,INDEX('People'!$M$6:$M$505,MATCH(C286,'People'!$A$6:$A$505,0))&amp;"","[Check ID]"))</x:f>
      </x:c>
      <x:c r="K286" s="5" t="str">
        <x:f>IF(A286="","",IF(COUNTIFS($A$6:$A$305,A286)&lt;&gt;1,"Duplicate family ID",IF(OR(AND(B286&lt;&gt;"",COUNTIFS('People'!$A$6:$A$505,B286)&lt;&gt;1),AND(C286&lt;&gt;"",COUNTIFS('People'!$A$6:$A$505,C286)&lt;&gt;1)),"Check parent ID",IF(AND(B286&lt;&gt;"",B286=C286),"Same parent twice",""))))</x:f>
      </x:c>
    </x:row>
    <x:row r="287" ht="25" customHeight="1">
      <x:c r="A287" s="10"/>
      <x:c r="B287" s="10"/>
      <x:c r="C287" s="10"/>
      <x:c r="D287" s="11"/>
      <x:c r="E287" s="11"/>
      <x:c r="F287" s="11"/>
      <x:c r="G287" s="10"/>
      <x:c r="H287" s="10"/>
      <x:c r="I287" s="5" t="str">
        <x:f>IF(B287="","",IF(COUNTIFS('People'!$A$6:$A$505,B287)=1,INDEX('People'!$M$6:$M$505,MATCH(B287,'People'!$A$6:$A$505,0))&amp;"","[Check ID]"))</x:f>
      </x:c>
      <x:c r="J287" s="5" t="str">
        <x:f>IF(C287="","",IF(COUNTIFS('People'!$A$6:$A$505,C287)=1,INDEX('People'!$M$6:$M$505,MATCH(C287,'People'!$A$6:$A$505,0))&amp;"","[Check ID]"))</x:f>
      </x:c>
      <x:c r="K287" s="5" t="str">
        <x:f>IF(A287="","",IF(COUNTIFS($A$6:$A$305,A287)&lt;&gt;1,"Duplicate family ID",IF(OR(AND(B287&lt;&gt;"",COUNTIFS('People'!$A$6:$A$505,B287)&lt;&gt;1),AND(C287&lt;&gt;"",COUNTIFS('People'!$A$6:$A$505,C287)&lt;&gt;1)),"Check parent ID",IF(AND(B287&lt;&gt;"",B287=C287),"Same parent twice",""))))</x:f>
      </x:c>
    </x:row>
    <x:row r="288" ht="25" customHeight="1">
      <x:c r="A288" s="10"/>
      <x:c r="B288" s="10"/>
      <x:c r="C288" s="10"/>
      <x:c r="D288" s="11"/>
      <x:c r="E288" s="11"/>
      <x:c r="F288" s="11"/>
      <x:c r="G288" s="10"/>
      <x:c r="H288" s="10"/>
      <x:c r="I288" s="5" t="str">
        <x:f>IF(B288="","",IF(COUNTIFS('People'!$A$6:$A$505,B288)=1,INDEX('People'!$M$6:$M$505,MATCH(B288,'People'!$A$6:$A$505,0))&amp;"","[Check ID]"))</x:f>
      </x:c>
      <x:c r="J288" s="5" t="str">
        <x:f>IF(C288="","",IF(COUNTIFS('People'!$A$6:$A$505,C288)=1,INDEX('People'!$M$6:$M$505,MATCH(C288,'People'!$A$6:$A$505,0))&amp;"","[Check ID]"))</x:f>
      </x:c>
      <x:c r="K288" s="5" t="str">
        <x:f>IF(A288="","",IF(COUNTIFS($A$6:$A$305,A288)&lt;&gt;1,"Duplicate family ID",IF(OR(AND(B288&lt;&gt;"",COUNTIFS('People'!$A$6:$A$505,B288)&lt;&gt;1),AND(C288&lt;&gt;"",COUNTIFS('People'!$A$6:$A$505,C288)&lt;&gt;1)),"Check parent ID",IF(AND(B288&lt;&gt;"",B288=C288),"Same parent twice",""))))</x:f>
      </x:c>
    </x:row>
    <x:row r="289" ht="25" customHeight="1">
      <x:c r="A289" s="10"/>
      <x:c r="B289" s="10"/>
      <x:c r="C289" s="10"/>
      <x:c r="D289" s="11"/>
      <x:c r="E289" s="11"/>
      <x:c r="F289" s="11"/>
      <x:c r="G289" s="10"/>
      <x:c r="H289" s="10"/>
      <x:c r="I289" s="5" t="str">
        <x:f>IF(B289="","",IF(COUNTIFS('People'!$A$6:$A$505,B289)=1,INDEX('People'!$M$6:$M$505,MATCH(B289,'People'!$A$6:$A$505,0))&amp;"","[Check ID]"))</x:f>
      </x:c>
      <x:c r="J289" s="5" t="str">
        <x:f>IF(C289="","",IF(COUNTIFS('People'!$A$6:$A$505,C289)=1,INDEX('People'!$M$6:$M$505,MATCH(C289,'People'!$A$6:$A$505,0))&amp;"","[Check ID]"))</x:f>
      </x:c>
      <x:c r="K289" s="5" t="str">
        <x:f>IF(A289="","",IF(COUNTIFS($A$6:$A$305,A289)&lt;&gt;1,"Duplicate family ID",IF(OR(AND(B289&lt;&gt;"",COUNTIFS('People'!$A$6:$A$505,B289)&lt;&gt;1),AND(C289&lt;&gt;"",COUNTIFS('People'!$A$6:$A$505,C289)&lt;&gt;1)),"Check parent ID",IF(AND(B289&lt;&gt;"",B289=C289),"Same parent twice",""))))</x:f>
      </x:c>
    </x:row>
    <x:row r="290" ht="25" customHeight="1">
      <x:c r="A290" s="10"/>
      <x:c r="B290" s="10"/>
      <x:c r="C290" s="10"/>
      <x:c r="D290" s="11"/>
      <x:c r="E290" s="11"/>
      <x:c r="F290" s="11"/>
      <x:c r="G290" s="10"/>
      <x:c r="H290" s="10"/>
      <x:c r="I290" s="5" t="str">
        <x:f>IF(B290="","",IF(COUNTIFS('People'!$A$6:$A$505,B290)=1,INDEX('People'!$M$6:$M$505,MATCH(B290,'People'!$A$6:$A$505,0))&amp;"","[Check ID]"))</x:f>
      </x:c>
      <x:c r="J290" s="5" t="str">
        <x:f>IF(C290="","",IF(COUNTIFS('People'!$A$6:$A$505,C290)=1,INDEX('People'!$M$6:$M$505,MATCH(C290,'People'!$A$6:$A$505,0))&amp;"","[Check ID]"))</x:f>
      </x:c>
      <x:c r="K290" s="5" t="str">
        <x:f>IF(A290="","",IF(COUNTIFS($A$6:$A$305,A290)&lt;&gt;1,"Duplicate family ID",IF(OR(AND(B290&lt;&gt;"",COUNTIFS('People'!$A$6:$A$505,B290)&lt;&gt;1),AND(C290&lt;&gt;"",COUNTIFS('People'!$A$6:$A$505,C290)&lt;&gt;1)),"Check parent ID",IF(AND(B290&lt;&gt;"",B290=C290),"Same parent twice",""))))</x:f>
      </x:c>
    </x:row>
    <x:row r="291" ht="25" customHeight="1">
      <x:c r="A291" s="10"/>
      <x:c r="B291" s="10"/>
      <x:c r="C291" s="10"/>
      <x:c r="D291" s="11"/>
      <x:c r="E291" s="11"/>
      <x:c r="F291" s="11"/>
      <x:c r="G291" s="10"/>
      <x:c r="H291" s="10"/>
      <x:c r="I291" s="5" t="str">
        <x:f>IF(B291="","",IF(COUNTIFS('People'!$A$6:$A$505,B291)=1,INDEX('People'!$M$6:$M$505,MATCH(B291,'People'!$A$6:$A$505,0))&amp;"","[Check ID]"))</x:f>
      </x:c>
      <x:c r="J291" s="5" t="str">
        <x:f>IF(C291="","",IF(COUNTIFS('People'!$A$6:$A$505,C291)=1,INDEX('People'!$M$6:$M$505,MATCH(C291,'People'!$A$6:$A$505,0))&amp;"","[Check ID]"))</x:f>
      </x:c>
      <x:c r="K291" s="5" t="str">
        <x:f>IF(A291="","",IF(COUNTIFS($A$6:$A$305,A291)&lt;&gt;1,"Duplicate family ID",IF(OR(AND(B291&lt;&gt;"",COUNTIFS('People'!$A$6:$A$505,B291)&lt;&gt;1),AND(C291&lt;&gt;"",COUNTIFS('People'!$A$6:$A$505,C291)&lt;&gt;1)),"Check parent ID",IF(AND(B291&lt;&gt;"",B291=C291),"Same parent twice",""))))</x:f>
      </x:c>
    </x:row>
    <x:row r="292" ht="25" customHeight="1">
      <x:c r="A292" s="10"/>
      <x:c r="B292" s="10"/>
      <x:c r="C292" s="10"/>
      <x:c r="D292" s="11"/>
      <x:c r="E292" s="11"/>
      <x:c r="F292" s="11"/>
      <x:c r="G292" s="10"/>
      <x:c r="H292" s="10"/>
      <x:c r="I292" s="5" t="str">
        <x:f>IF(B292="","",IF(COUNTIFS('People'!$A$6:$A$505,B292)=1,INDEX('People'!$M$6:$M$505,MATCH(B292,'People'!$A$6:$A$505,0))&amp;"","[Check ID]"))</x:f>
      </x:c>
      <x:c r="J292" s="5" t="str">
        <x:f>IF(C292="","",IF(COUNTIFS('People'!$A$6:$A$505,C292)=1,INDEX('People'!$M$6:$M$505,MATCH(C292,'People'!$A$6:$A$505,0))&amp;"","[Check ID]"))</x:f>
      </x:c>
      <x:c r="K292" s="5" t="str">
        <x:f>IF(A292="","",IF(COUNTIFS($A$6:$A$305,A292)&lt;&gt;1,"Duplicate family ID",IF(OR(AND(B292&lt;&gt;"",COUNTIFS('People'!$A$6:$A$505,B292)&lt;&gt;1),AND(C292&lt;&gt;"",COUNTIFS('People'!$A$6:$A$505,C292)&lt;&gt;1)),"Check parent ID",IF(AND(B292&lt;&gt;"",B292=C292),"Same parent twice",""))))</x:f>
      </x:c>
    </x:row>
    <x:row r="293" ht="25" customHeight="1">
      <x:c r="A293" s="10"/>
      <x:c r="B293" s="10"/>
      <x:c r="C293" s="10"/>
      <x:c r="D293" s="11"/>
      <x:c r="E293" s="11"/>
      <x:c r="F293" s="11"/>
      <x:c r="G293" s="10"/>
      <x:c r="H293" s="10"/>
      <x:c r="I293" s="5" t="str">
        <x:f>IF(B293="","",IF(COUNTIFS('People'!$A$6:$A$505,B293)=1,INDEX('People'!$M$6:$M$505,MATCH(B293,'People'!$A$6:$A$505,0))&amp;"","[Check ID]"))</x:f>
      </x:c>
      <x:c r="J293" s="5" t="str">
        <x:f>IF(C293="","",IF(COUNTIFS('People'!$A$6:$A$505,C293)=1,INDEX('People'!$M$6:$M$505,MATCH(C293,'People'!$A$6:$A$505,0))&amp;"","[Check ID]"))</x:f>
      </x:c>
      <x:c r="K293" s="5" t="str">
        <x:f>IF(A293="","",IF(COUNTIFS($A$6:$A$305,A293)&lt;&gt;1,"Duplicate family ID",IF(OR(AND(B293&lt;&gt;"",COUNTIFS('People'!$A$6:$A$505,B293)&lt;&gt;1),AND(C293&lt;&gt;"",COUNTIFS('People'!$A$6:$A$505,C293)&lt;&gt;1)),"Check parent ID",IF(AND(B293&lt;&gt;"",B293=C293),"Same parent twice",""))))</x:f>
      </x:c>
    </x:row>
    <x:row r="294" ht="25" customHeight="1">
      <x:c r="A294" s="10"/>
      <x:c r="B294" s="10"/>
      <x:c r="C294" s="10"/>
      <x:c r="D294" s="11"/>
      <x:c r="E294" s="11"/>
      <x:c r="F294" s="11"/>
      <x:c r="G294" s="10"/>
      <x:c r="H294" s="10"/>
      <x:c r="I294" s="5" t="str">
        <x:f>IF(B294="","",IF(COUNTIFS('People'!$A$6:$A$505,B294)=1,INDEX('People'!$M$6:$M$505,MATCH(B294,'People'!$A$6:$A$505,0))&amp;"","[Check ID]"))</x:f>
      </x:c>
      <x:c r="J294" s="5" t="str">
        <x:f>IF(C294="","",IF(COUNTIFS('People'!$A$6:$A$505,C294)=1,INDEX('People'!$M$6:$M$505,MATCH(C294,'People'!$A$6:$A$505,0))&amp;"","[Check ID]"))</x:f>
      </x:c>
      <x:c r="K294" s="5" t="str">
        <x:f>IF(A294="","",IF(COUNTIFS($A$6:$A$305,A294)&lt;&gt;1,"Duplicate family ID",IF(OR(AND(B294&lt;&gt;"",COUNTIFS('People'!$A$6:$A$505,B294)&lt;&gt;1),AND(C294&lt;&gt;"",COUNTIFS('People'!$A$6:$A$505,C294)&lt;&gt;1)),"Check parent ID",IF(AND(B294&lt;&gt;"",B294=C294),"Same parent twice",""))))</x:f>
      </x:c>
    </x:row>
    <x:row r="295" ht="25" customHeight="1">
      <x:c r="A295" s="10"/>
      <x:c r="B295" s="10"/>
      <x:c r="C295" s="10"/>
      <x:c r="D295" s="11"/>
      <x:c r="E295" s="11"/>
      <x:c r="F295" s="11"/>
      <x:c r="G295" s="10"/>
      <x:c r="H295" s="10"/>
      <x:c r="I295" s="5" t="str">
        <x:f>IF(B295="","",IF(COUNTIFS('People'!$A$6:$A$505,B295)=1,INDEX('People'!$M$6:$M$505,MATCH(B295,'People'!$A$6:$A$505,0))&amp;"","[Check ID]"))</x:f>
      </x:c>
      <x:c r="J295" s="5" t="str">
        <x:f>IF(C295="","",IF(COUNTIFS('People'!$A$6:$A$505,C295)=1,INDEX('People'!$M$6:$M$505,MATCH(C295,'People'!$A$6:$A$505,0))&amp;"","[Check ID]"))</x:f>
      </x:c>
      <x:c r="K295" s="5" t="str">
        <x:f>IF(A295="","",IF(COUNTIFS($A$6:$A$305,A295)&lt;&gt;1,"Duplicate family ID",IF(OR(AND(B295&lt;&gt;"",COUNTIFS('People'!$A$6:$A$505,B295)&lt;&gt;1),AND(C295&lt;&gt;"",COUNTIFS('People'!$A$6:$A$505,C295)&lt;&gt;1)),"Check parent ID",IF(AND(B295&lt;&gt;"",B295=C295),"Same parent twice",""))))</x:f>
      </x:c>
    </x:row>
    <x:row r="296" ht="25" customHeight="1">
      <x:c r="A296" s="10"/>
      <x:c r="B296" s="10"/>
      <x:c r="C296" s="10"/>
      <x:c r="D296" s="11"/>
      <x:c r="E296" s="11"/>
      <x:c r="F296" s="11"/>
      <x:c r="G296" s="10"/>
      <x:c r="H296" s="10"/>
      <x:c r="I296" s="5" t="str">
        <x:f>IF(B296="","",IF(COUNTIFS('People'!$A$6:$A$505,B296)=1,INDEX('People'!$M$6:$M$505,MATCH(B296,'People'!$A$6:$A$505,0))&amp;"","[Check ID]"))</x:f>
      </x:c>
      <x:c r="J296" s="5" t="str">
        <x:f>IF(C296="","",IF(COUNTIFS('People'!$A$6:$A$505,C296)=1,INDEX('People'!$M$6:$M$505,MATCH(C296,'People'!$A$6:$A$505,0))&amp;"","[Check ID]"))</x:f>
      </x:c>
      <x:c r="K296" s="5" t="str">
        <x:f>IF(A296="","",IF(COUNTIFS($A$6:$A$305,A296)&lt;&gt;1,"Duplicate family ID",IF(OR(AND(B296&lt;&gt;"",COUNTIFS('People'!$A$6:$A$505,B296)&lt;&gt;1),AND(C296&lt;&gt;"",COUNTIFS('People'!$A$6:$A$505,C296)&lt;&gt;1)),"Check parent ID",IF(AND(B296&lt;&gt;"",B296=C296),"Same parent twice",""))))</x:f>
      </x:c>
    </x:row>
    <x:row r="297" ht="25" customHeight="1">
      <x:c r="A297" s="10"/>
      <x:c r="B297" s="10"/>
      <x:c r="C297" s="10"/>
      <x:c r="D297" s="11"/>
      <x:c r="E297" s="11"/>
      <x:c r="F297" s="11"/>
      <x:c r="G297" s="10"/>
      <x:c r="H297" s="10"/>
      <x:c r="I297" s="5" t="str">
        <x:f>IF(B297="","",IF(COUNTIFS('People'!$A$6:$A$505,B297)=1,INDEX('People'!$M$6:$M$505,MATCH(B297,'People'!$A$6:$A$505,0))&amp;"","[Check ID]"))</x:f>
      </x:c>
      <x:c r="J297" s="5" t="str">
        <x:f>IF(C297="","",IF(COUNTIFS('People'!$A$6:$A$505,C297)=1,INDEX('People'!$M$6:$M$505,MATCH(C297,'People'!$A$6:$A$505,0))&amp;"","[Check ID]"))</x:f>
      </x:c>
      <x:c r="K297" s="5" t="str">
        <x:f>IF(A297="","",IF(COUNTIFS($A$6:$A$305,A297)&lt;&gt;1,"Duplicate family ID",IF(OR(AND(B297&lt;&gt;"",COUNTIFS('People'!$A$6:$A$505,B297)&lt;&gt;1),AND(C297&lt;&gt;"",COUNTIFS('People'!$A$6:$A$505,C297)&lt;&gt;1)),"Check parent ID",IF(AND(B297&lt;&gt;"",B297=C297),"Same parent twice",""))))</x:f>
      </x:c>
    </x:row>
    <x:row r="298" ht="25" customHeight="1">
      <x:c r="A298" s="10"/>
      <x:c r="B298" s="10"/>
      <x:c r="C298" s="10"/>
      <x:c r="D298" s="11"/>
      <x:c r="E298" s="11"/>
      <x:c r="F298" s="11"/>
      <x:c r="G298" s="10"/>
      <x:c r="H298" s="10"/>
      <x:c r="I298" s="5" t="str">
        <x:f>IF(B298="","",IF(COUNTIFS('People'!$A$6:$A$505,B298)=1,INDEX('People'!$M$6:$M$505,MATCH(B298,'People'!$A$6:$A$505,0))&amp;"","[Check ID]"))</x:f>
      </x:c>
      <x:c r="J298" s="5" t="str">
        <x:f>IF(C298="","",IF(COUNTIFS('People'!$A$6:$A$505,C298)=1,INDEX('People'!$M$6:$M$505,MATCH(C298,'People'!$A$6:$A$505,0))&amp;"","[Check ID]"))</x:f>
      </x:c>
      <x:c r="K298" s="5" t="str">
        <x:f>IF(A298="","",IF(COUNTIFS($A$6:$A$305,A298)&lt;&gt;1,"Duplicate family ID",IF(OR(AND(B298&lt;&gt;"",COUNTIFS('People'!$A$6:$A$505,B298)&lt;&gt;1),AND(C298&lt;&gt;"",COUNTIFS('People'!$A$6:$A$505,C298)&lt;&gt;1)),"Check parent ID",IF(AND(B298&lt;&gt;"",B298=C298),"Same parent twice",""))))</x:f>
      </x:c>
    </x:row>
    <x:row r="299" ht="25" customHeight="1">
      <x:c r="A299" s="10"/>
      <x:c r="B299" s="10"/>
      <x:c r="C299" s="10"/>
      <x:c r="D299" s="11"/>
      <x:c r="E299" s="11"/>
      <x:c r="F299" s="11"/>
      <x:c r="G299" s="10"/>
      <x:c r="H299" s="10"/>
      <x:c r="I299" s="5" t="str">
        <x:f>IF(B299="","",IF(COUNTIFS('People'!$A$6:$A$505,B299)=1,INDEX('People'!$M$6:$M$505,MATCH(B299,'People'!$A$6:$A$505,0))&amp;"","[Check ID]"))</x:f>
      </x:c>
      <x:c r="J299" s="5" t="str">
        <x:f>IF(C299="","",IF(COUNTIFS('People'!$A$6:$A$505,C299)=1,INDEX('People'!$M$6:$M$505,MATCH(C299,'People'!$A$6:$A$505,0))&amp;"","[Check ID]"))</x:f>
      </x:c>
      <x:c r="K299" s="5" t="str">
        <x:f>IF(A299="","",IF(COUNTIFS($A$6:$A$305,A299)&lt;&gt;1,"Duplicate family ID",IF(OR(AND(B299&lt;&gt;"",COUNTIFS('People'!$A$6:$A$505,B299)&lt;&gt;1),AND(C299&lt;&gt;"",COUNTIFS('People'!$A$6:$A$505,C299)&lt;&gt;1)),"Check parent ID",IF(AND(B299&lt;&gt;"",B299=C299),"Same parent twice",""))))</x:f>
      </x:c>
    </x:row>
    <x:row r="300" ht="25" customHeight="1">
      <x:c r="A300" s="10"/>
      <x:c r="B300" s="10"/>
      <x:c r="C300" s="10"/>
      <x:c r="D300" s="11"/>
      <x:c r="E300" s="11"/>
      <x:c r="F300" s="11"/>
      <x:c r="G300" s="10"/>
      <x:c r="H300" s="10"/>
      <x:c r="I300" s="5" t="str">
        <x:f>IF(B300="","",IF(COUNTIFS('People'!$A$6:$A$505,B300)=1,INDEX('People'!$M$6:$M$505,MATCH(B300,'People'!$A$6:$A$505,0))&amp;"","[Check ID]"))</x:f>
      </x:c>
      <x:c r="J300" s="5" t="str">
        <x:f>IF(C300="","",IF(COUNTIFS('People'!$A$6:$A$505,C300)=1,INDEX('People'!$M$6:$M$505,MATCH(C300,'People'!$A$6:$A$505,0))&amp;"","[Check ID]"))</x:f>
      </x:c>
      <x:c r="K300" s="5" t="str">
        <x:f>IF(A300="","",IF(COUNTIFS($A$6:$A$305,A300)&lt;&gt;1,"Duplicate family ID",IF(OR(AND(B300&lt;&gt;"",COUNTIFS('People'!$A$6:$A$505,B300)&lt;&gt;1),AND(C300&lt;&gt;"",COUNTIFS('People'!$A$6:$A$505,C300)&lt;&gt;1)),"Check parent ID",IF(AND(B300&lt;&gt;"",B300=C300),"Same parent twice",""))))</x:f>
      </x:c>
    </x:row>
    <x:row r="301" ht="25" customHeight="1">
      <x:c r="A301" s="10"/>
      <x:c r="B301" s="10"/>
      <x:c r="C301" s="10"/>
      <x:c r="D301" s="11"/>
      <x:c r="E301" s="11"/>
      <x:c r="F301" s="11"/>
      <x:c r="G301" s="10"/>
      <x:c r="H301" s="10"/>
      <x:c r="I301" s="5" t="str">
        <x:f>IF(B301="","",IF(COUNTIFS('People'!$A$6:$A$505,B301)=1,INDEX('People'!$M$6:$M$505,MATCH(B301,'People'!$A$6:$A$505,0))&amp;"","[Check ID]"))</x:f>
      </x:c>
      <x:c r="J301" s="5" t="str">
        <x:f>IF(C301="","",IF(COUNTIFS('People'!$A$6:$A$505,C301)=1,INDEX('People'!$M$6:$M$505,MATCH(C301,'People'!$A$6:$A$505,0))&amp;"","[Check ID]"))</x:f>
      </x:c>
      <x:c r="K301" s="5" t="str">
        <x:f>IF(A301="","",IF(COUNTIFS($A$6:$A$305,A301)&lt;&gt;1,"Duplicate family ID",IF(OR(AND(B301&lt;&gt;"",COUNTIFS('People'!$A$6:$A$505,B301)&lt;&gt;1),AND(C301&lt;&gt;"",COUNTIFS('People'!$A$6:$A$505,C301)&lt;&gt;1)),"Check parent ID",IF(AND(B301&lt;&gt;"",B301=C301),"Same parent twice",""))))</x:f>
      </x:c>
    </x:row>
    <x:row r="302" ht="25" customHeight="1">
      <x:c r="A302" s="10"/>
      <x:c r="B302" s="10"/>
      <x:c r="C302" s="10"/>
      <x:c r="D302" s="11"/>
      <x:c r="E302" s="11"/>
      <x:c r="F302" s="11"/>
      <x:c r="G302" s="10"/>
      <x:c r="H302" s="10"/>
      <x:c r="I302" s="5" t="str">
        <x:f>IF(B302="","",IF(COUNTIFS('People'!$A$6:$A$505,B302)=1,INDEX('People'!$M$6:$M$505,MATCH(B302,'People'!$A$6:$A$505,0))&amp;"","[Check ID]"))</x:f>
      </x:c>
      <x:c r="J302" s="5" t="str">
        <x:f>IF(C302="","",IF(COUNTIFS('People'!$A$6:$A$505,C302)=1,INDEX('People'!$M$6:$M$505,MATCH(C302,'People'!$A$6:$A$505,0))&amp;"","[Check ID]"))</x:f>
      </x:c>
      <x:c r="K302" s="5" t="str">
        <x:f>IF(A302="","",IF(COUNTIFS($A$6:$A$305,A302)&lt;&gt;1,"Duplicate family ID",IF(OR(AND(B302&lt;&gt;"",COUNTIFS('People'!$A$6:$A$505,B302)&lt;&gt;1),AND(C302&lt;&gt;"",COUNTIFS('People'!$A$6:$A$505,C302)&lt;&gt;1)),"Check parent ID",IF(AND(B302&lt;&gt;"",B302=C302),"Same parent twice",""))))</x:f>
      </x:c>
    </x:row>
    <x:row r="303" ht="25" customHeight="1">
      <x:c r="A303" s="10"/>
      <x:c r="B303" s="10"/>
      <x:c r="C303" s="10"/>
      <x:c r="D303" s="11"/>
      <x:c r="E303" s="11"/>
      <x:c r="F303" s="11"/>
      <x:c r="G303" s="10"/>
      <x:c r="H303" s="10"/>
      <x:c r="I303" s="5" t="str">
        <x:f>IF(B303="","",IF(COUNTIFS('People'!$A$6:$A$505,B303)=1,INDEX('People'!$M$6:$M$505,MATCH(B303,'People'!$A$6:$A$505,0))&amp;"","[Check ID]"))</x:f>
      </x:c>
      <x:c r="J303" s="5" t="str">
        <x:f>IF(C303="","",IF(COUNTIFS('People'!$A$6:$A$505,C303)=1,INDEX('People'!$M$6:$M$505,MATCH(C303,'People'!$A$6:$A$505,0))&amp;"","[Check ID]"))</x:f>
      </x:c>
      <x:c r="K303" s="5" t="str">
        <x:f>IF(A303="","",IF(COUNTIFS($A$6:$A$305,A303)&lt;&gt;1,"Duplicate family ID",IF(OR(AND(B303&lt;&gt;"",COUNTIFS('People'!$A$6:$A$505,B303)&lt;&gt;1),AND(C303&lt;&gt;"",COUNTIFS('People'!$A$6:$A$505,C303)&lt;&gt;1)),"Check parent ID",IF(AND(B303&lt;&gt;"",B303=C303),"Same parent twice",""))))</x:f>
      </x:c>
    </x:row>
    <x:row r="304" ht="25" customHeight="1">
      <x:c r="A304" s="10"/>
      <x:c r="B304" s="10"/>
      <x:c r="C304" s="10"/>
      <x:c r="D304" s="11"/>
      <x:c r="E304" s="11"/>
      <x:c r="F304" s="11"/>
      <x:c r="G304" s="10"/>
      <x:c r="H304" s="10"/>
      <x:c r="I304" s="5" t="str">
        <x:f>IF(B304="","",IF(COUNTIFS('People'!$A$6:$A$505,B304)=1,INDEX('People'!$M$6:$M$505,MATCH(B304,'People'!$A$6:$A$505,0))&amp;"","[Check ID]"))</x:f>
      </x:c>
      <x:c r="J304" s="5" t="str">
        <x:f>IF(C304="","",IF(COUNTIFS('People'!$A$6:$A$505,C304)=1,INDEX('People'!$M$6:$M$505,MATCH(C304,'People'!$A$6:$A$505,0))&amp;"","[Check ID]"))</x:f>
      </x:c>
      <x:c r="K304" s="5" t="str">
        <x:f>IF(A304="","",IF(COUNTIFS($A$6:$A$305,A304)&lt;&gt;1,"Duplicate family ID",IF(OR(AND(B304&lt;&gt;"",COUNTIFS('People'!$A$6:$A$505,B304)&lt;&gt;1),AND(C304&lt;&gt;"",COUNTIFS('People'!$A$6:$A$505,C304)&lt;&gt;1)),"Check parent ID",IF(AND(B304&lt;&gt;"",B304=C304),"Same parent twice",""))))</x:f>
      </x:c>
    </x:row>
    <x:row r="305" ht="25" customHeight="1">
      <x:c r="A305" s="10"/>
      <x:c r="B305" s="10"/>
      <x:c r="C305" s="10"/>
      <x:c r="D305" s="11"/>
      <x:c r="E305" s="11"/>
      <x:c r="F305" s="11"/>
      <x:c r="G305" s="10"/>
      <x:c r="H305" s="10"/>
      <x:c r="I305" s="5" t="str">
        <x:f>IF(B305="","",IF(COUNTIFS('People'!$A$6:$A$505,B305)=1,INDEX('People'!$M$6:$M$505,MATCH(B305,'People'!$A$6:$A$505,0))&amp;"","[Check ID]"))</x:f>
      </x:c>
      <x:c r="J305" s="5" t="str">
        <x:f>IF(C305="","",IF(COUNTIFS('People'!$A$6:$A$505,C305)=1,INDEX('People'!$M$6:$M$505,MATCH(C305,'People'!$A$6:$A$505,0))&amp;"","[Check ID]"))</x:f>
      </x:c>
      <x:c r="K305" s="5" t="str">
        <x:f>IF(A305="","",IF(COUNTIFS($A$6:$A$305,A305)&lt;&gt;1,"Duplicate family ID",IF(OR(AND(B305&lt;&gt;"",COUNTIFS('People'!$A$6:$A$505,B305)&lt;&gt;1),AND(C305&lt;&gt;"",COUNTIFS('People'!$A$6:$A$505,C305)&lt;&gt;1)),"Check parent ID",IF(AND(B305&lt;&gt;"",B305=C305),"Same parent twice",""))))</x:f>
      </x:c>
    </x:row>
  </x:sheetData>
  <x:conditionalFormatting sqref="K6:K305">
    <x:cfRule type="expression" dxfId="1" priority="1">
      <x:formula>K6&lt;&gt;""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8a50ac7d484488a"/>
  </x:tableParts>
</x:worksheet>
</file>

<file path=xl/worksheets/sheet8.xml><?xml version="1.0" encoding="utf-8"?>
<x:worksheet xmlns:x="http://schemas.openxmlformats.org/spreadsheetml/2006/main">
  <x:sheetPr>
    <x:tabColor rgb="FF214D3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1" hidden="0" customWidth="1"/>
    <x:col min="4" max="4" width="48" hidden="0" customWidth="1"/>
    <x:col min="5" max="5" width="20" hidden="0" customWidth="1"/>
    <x:col min="6" max="6" width="36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Parent links</x:v>
      </x:c>
      <x:c r="B2" s="2"/>
      <x:c r="C2" s="2"/>
      <x:c r="D2" s="2"/>
      <x:c r="E2" s="2"/>
      <x:c r="F2" s="2"/>
    </x:row>
    <x:row r="3" ht="25" customHeight="1">
      <x:c r="A3" s="2" t="str">
        <x:v>One row per child and family. Keep all birth/adoptive/foster links.</x:v>
      </x:c>
      <x:c r="B3" s="2"/>
      <x:c r="C3" s="2"/>
      <x:c r="D3" s="2"/>
      <x:c r="E3" s="2"/>
      <x:c r="F3" s="2"/>
    </x:row>
    <x:row r="4" ht="25" customHeight="1">
      <x:c r="A4" s="2"/>
      <x:c r="B4" s="2"/>
      <x:c r="C4" s="2"/>
      <x:c r="D4" s="2"/>
      <x:c r="E4" s="2"/>
      <x:c r="F4" s="2"/>
    </x:row>
    <x:row r="5" ht="42" customHeight="1">
      <x:c r="A5" s="9" t="str">
        <x:v>Child ID</x:v>
      </x:c>
      <x:c r="B5" s="9" t="str">
        <x:v>Family ID</x:v>
      </x:c>
      <x:c r="C5" s="9" t="str">
        <x:v>Relationship type</x:v>
      </x:c>
      <x:c r="D5" s="9" t="str">
        <x:v>Notes / source</x:v>
      </x:c>
      <x:c r="E5" s="9" t="str">
        <x:v>Group row (auto)</x:v>
      </x:c>
      <x:c r="F5" s="9" t="str">
        <x:v>Review (auto)</x:v>
      </x:c>
    </x:row>
    <x:row r="6" ht="25" customHeight="1">
      <x:c r="A6" s="10"/>
      <x:c r="B6" s="10"/>
      <x:c r="C6" s="10"/>
      <x:c r="D6" s="10"/>
      <x:c r="E6" s="5" t="str">
        <x:f>IF(AND(B6&lt;&gt;"",B6='Start'!$D$5),COUNTIFS($B$6:B6,B6),"")</x:f>
      </x:c>
      <x:c r="F6" s="5" t="str">
        <x:f>IF(AND(A6="",B6=""),"",IF(OR(COUNTIFS('People'!$A$6:$A$505,A6)&lt;&gt;1,COUNTIFS('Families'!$A$6:$A$305,B6)&lt;&gt;1),"Check child / family ID",IF(COUNTIFS($A$6:$A$755,A6,$B$6:$B$755,B6)&lt;&gt;1,"Duplicate child / family",IF(C6="","Add relationship type",""))))</x:f>
      </x:c>
    </x:row>
    <x:row r="7" ht="25" customHeight="1">
      <x:c r="A7" s="10"/>
      <x:c r="B7" s="10"/>
      <x:c r="C7" s="10"/>
      <x:c r="D7" s="10"/>
      <x:c r="E7" s="5" t="str">
        <x:f>IF(AND(B7&lt;&gt;"",B7='Start'!$D$5),COUNTIFS($B$6:B7,B7),"")</x:f>
      </x:c>
      <x:c r="F7" s="5" t="str">
        <x:f>IF(AND(A7="",B7=""),"",IF(OR(COUNTIFS('People'!$A$6:$A$505,A7)&lt;&gt;1,COUNTIFS('Families'!$A$6:$A$305,B7)&lt;&gt;1),"Check child / family ID",IF(COUNTIFS($A$6:$A$755,A7,$B$6:$B$755,B7)&lt;&gt;1,"Duplicate child / family",IF(C7="","Add relationship type",""))))</x:f>
      </x:c>
    </x:row>
    <x:row r="8" ht="25" customHeight="1">
      <x:c r="A8" s="10"/>
      <x:c r="B8" s="10"/>
      <x:c r="C8" s="10"/>
      <x:c r="D8" s="10"/>
      <x:c r="E8" s="5" t="str">
        <x:f>IF(AND(B8&lt;&gt;"",B8='Start'!$D$5),COUNTIFS($B$6:B8,B8),"")</x:f>
      </x:c>
      <x:c r="F8" s="5" t="str">
        <x:f>IF(AND(A8="",B8=""),"",IF(OR(COUNTIFS('People'!$A$6:$A$505,A8)&lt;&gt;1,COUNTIFS('Families'!$A$6:$A$305,B8)&lt;&gt;1),"Check child / family ID",IF(COUNTIFS($A$6:$A$755,A8,$B$6:$B$755,B8)&lt;&gt;1,"Duplicate child / family",IF(C8="","Add relationship type",""))))</x:f>
      </x:c>
    </x:row>
    <x:row r="9" ht="25" customHeight="1">
      <x:c r="A9" s="10"/>
      <x:c r="B9" s="10"/>
      <x:c r="C9" s="10"/>
      <x:c r="D9" s="10"/>
      <x:c r="E9" s="5" t="str">
        <x:f>IF(AND(B9&lt;&gt;"",B9='Start'!$D$5),COUNTIFS($B$6:B9,B9),"")</x:f>
      </x:c>
      <x:c r="F9" s="5" t="str">
        <x:f>IF(AND(A9="",B9=""),"",IF(OR(COUNTIFS('People'!$A$6:$A$505,A9)&lt;&gt;1,COUNTIFS('Families'!$A$6:$A$305,B9)&lt;&gt;1),"Check child / family ID",IF(COUNTIFS($A$6:$A$755,A9,$B$6:$B$755,B9)&lt;&gt;1,"Duplicate child / family",IF(C9="","Add relationship type",""))))</x:f>
      </x:c>
    </x:row>
    <x:row r="10" ht="25" customHeight="1">
      <x:c r="A10" s="10"/>
      <x:c r="B10" s="10"/>
      <x:c r="C10" s="10"/>
      <x:c r="D10" s="10"/>
      <x:c r="E10" s="5" t="str">
        <x:f>IF(AND(B10&lt;&gt;"",B10='Start'!$D$5),COUNTIFS($B$6:B10,B10),"")</x:f>
      </x:c>
      <x:c r="F10" s="5" t="str">
        <x:f>IF(AND(A10="",B10=""),"",IF(OR(COUNTIFS('People'!$A$6:$A$505,A10)&lt;&gt;1,COUNTIFS('Families'!$A$6:$A$305,B10)&lt;&gt;1),"Check child / family ID",IF(COUNTIFS($A$6:$A$755,A10,$B$6:$B$755,B10)&lt;&gt;1,"Duplicate child / family",IF(C10="","Add relationship type",""))))</x:f>
      </x:c>
    </x:row>
    <x:row r="11" ht="25" customHeight="1">
      <x:c r="A11" s="10"/>
      <x:c r="B11" s="10"/>
      <x:c r="C11" s="10"/>
      <x:c r="D11" s="10"/>
      <x:c r="E11" s="5" t="str">
        <x:f>IF(AND(B11&lt;&gt;"",B11='Start'!$D$5),COUNTIFS($B$6:B11,B11),"")</x:f>
      </x:c>
      <x:c r="F11" s="5" t="str">
        <x:f>IF(AND(A11="",B11=""),"",IF(OR(COUNTIFS('People'!$A$6:$A$505,A11)&lt;&gt;1,COUNTIFS('Families'!$A$6:$A$305,B11)&lt;&gt;1),"Check child / family ID",IF(COUNTIFS($A$6:$A$755,A11,$B$6:$B$755,B11)&lt;&gt;1,"Duplicate child / family",IF(C11="","Add relationship type",""))))</x:f>
      </x:c>
    </x:row>
    <x:row r="12" ht="25" customHeight="1">
      <x:c r="A12" s="10"/>
      <x:c r="B12" s="10"/>
      <x:c r="C12" s="10"/>
      <x:c r="D12" s="10"/>
      <x:c r="E12" s="5" t="str">
        <x:f>IF(AND(B12&lt;&gt;"",B12='Start'!$D$5),COUNTIFS($B$6:B12,B12),"")</x:f>
      </x:c>
      <x:c r="F12" s="5" t="str">
        <x:f>IF(AND(A12="",B12=""),"",IF(OR(COUNTIFS('People'!$A$6:$A$505,A12)&lt;&gt;1,COUNTIFS('Families'!$A$6:$A$305,B12)&lt;&gt;1),"Check child / family ID",IF(COUNTIFS($A$6:$A$755,A12,$B$6:$B$755,B12)&lt;&gt;1,"Duplicate child / family",IF(C12="","Add relationship type",""))))</x:f>
      </x:c>
    </x:row>
    <x:row r="13" ht="25" customHeight="1">
      <x:c r="A13" s="10"/>
      <x:c r="B13" s="10"/>
      <x:c r="C13" s="10"/>
      <x:c r="D13" s="10"/>
      <x:c r="E13" s="5" t="str">
        <x:f>IF(AND(B13&lt;&gt;"",B13='Start'!$D$5),COUNTIFS($B$6:B13,B13),"")</x:f>
      </x:c>
      <x:c r="F13" s="5" t="str">
        <x:f>IF(AND(A13="",B13=""),"",IF(OR(COUNTIFS('People'!$A$6:$A$505,A13)&lt;&gt;1,COUNTIFS('Families'!$A$6:$A$305,B13)&lt;&gt;1),"Check child / family ID",IF(COUNTIFS($A$6:$A$755,A13,$B$6:$B$755,B13)&lt;&gt;1,"Duplicate child / family",IF(C13="","Add relationship type",""))))</x:f>
      </x:c>
    </x:row>
    <x:row r="14" ht="25" customHeight="1">
      <x:c r="A14" s="10"/>
      <x:c r="B14" s="10"/>
      <x:c r="C14" s="10"/>
      <x:c r="D14" s="10"/>
      <x:c r="E14" s="5" t="str">
        <x:f>IF(AND(B14&lt;&gt;"",B14='Start'!$D$5),COUNTIFS($B$6:B14,B14),"")</x:f>
      </x:c>
      <x:c r="F14" s="5" t="str">
        <x:f>IF(AND(A14="",B14=""),"",IF(OR(COUNTIFS('People'!$A$6:$A$505,A14)&lt;&gt;1,COUNTIFS('Families'!$A$6:$A$305,B14)&lt;&gt;1),"Check child / family ID",IF(COUNTIFS($A$6:$A$755,A14,$B$6:$B$755,B14)&lt;&gt;1,"Duplicate child / family",IF(C14="","Add relationship type",""))))</x:f>
      </x:c>
    </x:row>
    <x:row r="15" ht="25" customHeight="1">
      <x:c r="A15" s="10"/>
      <x:c r="B15" s="10"/>
      <x:c r="C15" s="10"/>
      <x:c r="D15" s="10"/>
      <x:c r="E15" s="5" t="str">
        <x:f>IF(AND(B15&lt;&gt;"",B15='Start'!$D$5),COUNTIFS($B$6:B15,B15),"")</x:f>
      </x:c>
      <x:c r="F15" s="5" t="str">
        <x:f>IF(AND(A15="",B15=""),"",IF(OR(COUNTIFS('People'!$A$6:$A$505,A15)&lt;&gt;1,COUNTIFS('Families'!$A$6:$A$305,B15)&lt;&gt;1),"Check child / family ID",IF(COUNTIFS($A$6:$A$755,A15,$B$6:$B$755,B15)&lt;&gt;1,"Duplicate child / family",IF(C15="","Add relationship type",""))))</x:f>
      </x:c>
    </x:row>
    <x:row r="16" ht="25" customHeight="1">
      <x:c r="A16" s="10"/>
      <x:c r="B16" s="10"/>
      <x:c r="C16" s="10"/>
      <x:c r="D16" s="10"/>
      <x:c r="E16" s="5" t="str">
        <x:f>IF(AND(B16&lt;&gt;"",B16='Start'!$D$5),COUNTIFS($B$6:B16,B16),"")</x:f>
      </x:c>
      <x:c r="F16" s="5" t="str">
        <x:f>IF(AND(A16="",B16=""),"",IF(OR(COUNTIFS('People'!$A$6:$A$505,A16)&lt;&gt;1,COUNTIFS('Families'!$A$6:$A$305,B16)&lt;&gt;1),"Check child / family ID",IF(COUNTIFS($A$6:$A$755,A16,$B$6:$B$755,B16)&lt;&gt;1,"Duplicate child / family",IF(C16="","Add relationship type",""))))</x:f>
      </x:c>
    </x:row>
    <x:row r="17" ht="25" customHeight="1">
      <x:c r="A17" s="10"/>
      <x:c r="B17" s="10"/>
      <x:c r="C17" s="10"/>
      <x:c r="D17" s="10"/>
      <x:c r="E17" s="5" t="str">
        <x:f>IF(AND(B17&lt;&gt;"",B17='Start'!$D$5),COUNTIFS($B$6:B17,B17),"")</x:f>
      </x:c>
      <x:c r="F17" s="5" t="str">
        <x:f>IF(AND(A17="",B17=""),"",IF(OR(COUNTIFS('People'!$A$6:$A$505,A17)&lt;&gt;1,COUNTIFS('Families'!$A$6:$A$305,B17)&lt;&gt;1),"Check child / family ID",IF(COUNTIFS($A$6:$A$755,A17,$B$6:$B$755,B17)&lt;&gt;1,"Duplicate child / family",IF(C17="","Add relationship type",""))))</x:f>
      </x:c>
    </x:row>
    <x:row r="18" ht="25" customHeight="1">
      <x:c r="A18" s="10"/>
      <x:c r="B18" s="10"/>
      <x:c r="C18" s="10"/>
      <x:c r="D18" s="10"/>
      <x:c r="E18" s="5" t="str">
        <x:f>IF(AND(B18&lt;&gt;"",B18='Start'!$D$5),COUNTIFS($B$6:B18,B18),"")</x:f>
      </x:c>
      <x:c r="F18" s="5" t="str">
        <x:f>IF(AND(A18="",B18=""),"",IF(OR(COUNTIFS('People'!$A$6:$A$505,A18)&lt;&gt;1,COUNTIFS('Families'!$A$6:$A$305,B18)&lt;&gt;1),"Check child / family ID",IF(COUNTIFS($A$6:$A$755,A18,$B$6:$B$755,B18)&lt;&gt;1,"Duplicate child / family",IF(C18="","Add relationship type",""))))</x:f>
      </x:c>
    </x:row>
    <x:row r="19" ht="25" customHeight="1">
      <x:c r="A19" s="10"/>
      <x:c r="B19" s="10"/>
      <x:c r="C19" s="10"/>
      <x:c r="D19" s="10"/>
      <x:c r="E19" s="5" t="str">
        <x:f>IF(AND(B19&lt;&gt;"",B19='Start'!$D$5),COUNTIFS($B$6:B19,B19),"")</x:f>
      </x:c>
      <x:c r="F19" s="5" t="str">
        <x:f>IF(AND(A19="",B19=""),"",IF(OR(COUNTIFS('People'!$A$6:$A$505,A19)&lt;&gt;1,COUNTIFS('Families'!$A$6:$A$305,B19)&lt;&gt;1),"Check child / family ID",IF(COUNTIFS($A$6:$A$755,A19,$B$6:$B$755,B19)&lt;&gt;1,"Duplicate child / family",IF(C19="","Add relationship type",""))))</x:f>
      </x:c>
    </x:row>
    <x:row r="20" ht="25" customHeight="1">
      <x:c r="A20" s="10"/>
      <x:c r="B20" s="10"/>
      <x:c r="C20" s="10"/>
      <x:c r="D20" s="10"/>
      <x:c r="E20" s="5" t="str">
        <x:f>IF(AND(B20&lt;&gt;"",B20='Start'!$D$5),COUNTIFS($B$6:B20,B20),"")</x:f>
      </x:c>
      <x:c r="F20" s="5" t="str">
        <x:f>IF(AND(A20="",B20=""),"",IF(OR(COUNTIFS('People'!$A$6:$A$505,A20)&lt;&gt;1,COUNTIFS('Families'!$A$6:$A$305,B20)&lt;&gt;1),"Check child / family ID",IF(COUNTIFS($A$6:$A$755,A20,$B$6:$B$755,B20)&lt;&gt;1,"Duplicate child / family",IF(C20="","Add relationship type",""))))</x:f>
      </x:c>
    </x:row>
    <x:row r="21" ht="25" customHeight="1">
      <x:c r="A21" s="10"/>
      <x:c r="B21" s="10"/>
      <x:c r="C21" s="10"/>
      <x:c r="D21" s="10"/>
      <x:c r="E21" s="5" t="str">
        <x:f>IF(AND(B21&lt;&gt;"",B21='Start'!$D$5),COUNTIFS($B$6:B21,B21),"")</x:f>
      </x:c>
      <x:c r="F21" s="5" t="str">
        <x:f>IF(AND(A21="",B21=""),"",IF(OR(COUNTIFS('People'!$A$6:$A$505,A21)&lt;&gt;1,COUNTIFS('Families'!$A$6:$A$305,B21)&lt;&gt;1),"Check child / family ID",IF(COUNTIFS($A$6:$A$755,A21,$B$6:$B$755,B21)&lt;&gt;1,"Duplicate child / family",IF(C21="","Add relationship type",""))))</x:f>
      </x:c>
    </x:row>
    <x:row r="22" ht="25" customHeight="1">
      <x:c r="A22" s="10"/>
      <x:c r="B22" s="10"/>
      <x:c r="C22" s="10"/>
      <x:c r="D22" s="10"/>
      <x:c r="E22" s="5" t="str">
        <x:f>IF(AND(B22&lt;&gt;"",B22='Start'!$D$5),COUNTIFS($B$6:B22,B22),"")</x:f>
      </x:c>
      <x:c r="F22" s="5" t="str">
        <x:f>IF(AND(A22="",B22=""),"",IF(OR(COUNTIFS('People'!$A$6:$A$505,A22)&lt;&gt;1,COUNTIFS('Families'!$A$6:$A$305,B22)&lt;&gt;1),"Check child / family ID",IF(COUNTIFS($A$6:$A$755,A22,$B$6:$B$755,B22)&lt;&gt;1,"Duplicate child / family",IF(C22="","Add relationship type",""))))</x:f>
      </x:c>
    </x:row>
    <x:row r="23" ht="25" customHeight="1">
      <x:c r="A23" s="10"/>
      <x:c r="B23" s="10"/>
      <x:c r="C23" s="10"/>
      <x:c r="D23" s="10"/>
      <x:c r="E23" s="5" t="str">
        <x:f>IF(AND(B23&lt;&gt;"",B23='Start'!$D$5),COUNTIFS($B$6:B23,B23),"")</x:f>
      </x:c>
      <x:c r="F23" s="5" t="str">
        <x:f>IF(AND(A23="",B23=""),"",IF(OR(COUNTIFS('People'!$A$6:$A$505,A23)&lt;&gt;1,COUNTIFS('Families'!$A$6:$A$305,B23)&lt;&gt;1),"Check child / family ID",IF(COUNTIFS($A$6:$A$755,A23,$B$6:$B$755,B23)&lt;&gt;1,"Duplicate child / family",IF(C23="","Add relationship type",""))))</x:f>
      </x:c>
    </x:row>
    <x:row r="24" ht="25" customHeight="1">
      <x:c r="A24" s="10"/>
      <x:c r="B24" s="10"/>
      <x:c r="C24" s="10"/>
      <x:c r="D24" s="10"/>
      <x:c r="E24" s="5" t="str">
        <x:f>IF(AND(B24&lt;&gt;"",B24='Start'!$D$5),COUNTIFS($B$6:B24,B24),"")</x:f>
      </x:c>
      <x:c r="F24" s="5" t="str">
        <x:f>IF(AND(A24="",B24=""),"",IF(OR(COUNTIFS('People'!$A$6:$A$505,A24)&lt;&gt;1,COUNTIFS('Families'!$A$6:$A$305,B24)&lt;&gt;1),"Check child / family ID",IF(COUNTIFS($A$6:$A$755,A24,$B$6:$B$755,B24)&lt;&gt;1,"Duplicate child / family",IF(C24="","Add relationship type",""))))</x:f>
      </x:c>
    </x:row>
    <x:row r="25" ht="25" customHeight="1">
      <x:c r="A25" s="10"/>
      <x:c r="B25" s="10"/>
      <x:c r="C25" s="10"/>
      <x:c r="D25" s="10"/>
      <x:c r="E25" s="5" t="str">
        <x:f>IF(AND(B25&lt;&gt;"",B25='Start'!$D$5),COUNTIFS($B$6:B25,B25),"")</x:f>
      </x:c>
      <x:c r="F25" s="5" t="str">
        <x:f>IF(AND(A25="",B25=""),"",IF(OR(COUNTIFS('People'!$A$6:$A$505,A25)&lt;&gt;1,COUNTIFS('Families'!$A$6:$A$305,B25)&lt;&gt;1),"Check child / family ID",IF(COUNTIFS($A$6:$A$755,A25,$B$6:$B$755,B25)&lt;&gt;1,"Duplicate child / family",IF(C25="","Add relationship type",""))))</x:f>
      </x:c>
    </x:row>
    <x:row r="26" ht="25" customHeight="1">
      <x:c r="A26" s="10"/>
      <x:c r="B26" s="10"/>
      <x:c r="C26" s="10"/>
      <x:c r="D26" s="10"/>
      <x:c r="E26" s="5" t="str">
        <x:f>IF(AND(B26&lt;&gt;"",B26='Start'!$D$5),COUNTIFS($B$6:B26,B26),"")</x:f>
      </x:c>
      <x:c r="F26" s="5" t="str">
        <x:f>IF(AND(A26="",B26=""),"",IF(OR(COUNTIFS('People'!$A$6:$A$505,A26)&lt;&gt;1,COUNTIFS('Families'!$A$6:$A$305,B26)&lt;&gt;1),"Check child / family ID",IF(COUNTIFS($A$6:$A$755,A26,$B$6:$B$755,B26)&lt;&gt;1,"Duplicate child / family",IF(C26="","Add relationship type",""))))</x:f>
      </x:c>
    </x:row>
    <x:row r="27" ht="25" customHeight="1">
      <x:c r="A27" s="10"/>
      <x:c r="B27" s="10"/>
      <x:c r="C27" s="10"/>
      <x:c r="D27" s="10"/>
      <x:c r="E27" s="5" t="str">
        <x:f>IF(AND(B27&lt;&gt;"",B27='Start'!$D$5),COUNTIFS($B$6:B27,B27),"")</x:f>
      </x:c>
      <x:c r="F27" s="5" t="str">
        <x:f>IF(AND(A27="",B27=""),"",IF(OR(COUNTIFS('People'!$A$6:$A$505,A27)&lt;&gt;1,COUNTIFS('Families'!$A$6:$A$305,B27)&lt;&gt;1),"Check child / family ID",IF(COUNTIFS($A$6:$A$755,A27,$B$6:$B$755,B27)&lt;&gt;1,"Duplicate child / family",IF(C27="","Add relationship type",""))))</x:f>
      </x:c>
    </x:row>
    <x:row r="28" ht="25" customHeight="1">
      <x:c r="A28" s="10"/>
      <x:c r="B28" s="10"/>
      <x:c r="C28" s="10"/>
      <x:c r="D28" s="10"/>
      <x:c r="E28" s="5" t="str">
        <x:f>IF(AND(B28&lt;&gt;"",B28='Start'!$D$5),COUNTIFS($B$6:B28,B28),"")</x:f>
      </x:c>
      <x:c r="F28" s="5" t="str">
        <x:f>IF(AND(A28="",B28=""),"",IF(OR(COUNTIFS('People'!$A$6:$A$505,A28)&lt;&gt;1,COUNTIFS('Families'!$A$6:$A$305,B28)&lt;&gt;1),"Check child / family ID",IF(COUNTIFS($A$6:$A$755,A28,$B$6:$B$755,B28)&lt;&gt;1,"Duplicate child / family",IF(C28="","Add relationship type",""))))</x:f>
      </x:c>
    </x:row>
    <x:row r="29" ht="25" customHeight="1">
      <x:c r="A29" s="10"/>
      <x:c r="B29" s="10"/>
      <x:c r="C29" s="10"/>
      <x:c r="D29" s="10"/>
      <x:c r="E29" s="5" t="str">
        <x:f>IF(AND(B29&lt;&gt;"",B29='Start'!$D$5),COUNTIFS($B$6:B29,B29),"")</x:f>
      </x:c>
      <x:c r="F29" s="5" t="str">
        <x:f>IF(AND(A29="",B29=""),"",IF(OR(COUNTIFS('People'!$A$6:$A$505,A29)&lt;&gt;1,COUNTIFS('Families'!$A$6:$A$305,B29)&lt;&gt;1),"Check child / family ID",IF(COUNTIFS($A$6:$A$755,A29,$B$6:$B$755,B29)&lt;&gt;1,"Duplicate child / family",IF(C29="","Add relationship type",""))))</x:f>
      </x:c>
    </x:row>
    <x:row r="30" ht="25" customHeight="1">
      <x:c r="A30" s="10"/>
      <x:c r="B30" s="10"/>
      <x:c r="C30" s="10"/>
      <x:c r="D30" s="10"/>
      <x:c r="E30" s="5" t="str">
        <x:f>IF(AND(B30&lt;&gt;"",B30='Start'!$D$5),COUNTIFS($B$6:B30,B30),"")</x:f>
      </x:c>
      <x:c r="F30" s="5" t="str">
        <x:f>IF(AND(A30="",B30=""),"",IF(OR(COUNTIFS('People'!$A$6:$A$505,A30)&lt;&gt;1,COUNTIFS('Families'!$A$6:$A$305,B30)&lt;&gt;1),"Check child / family ID",IF(COUNTIFS($A$6:$A$755,A30,$B$6:$B$755,B30)&lt;&gt;1,"Duplicate child / family",IF(C30="","Add relationship type",""))))</x:f>
      </x:c>
    </x:row>
    <x:row r="31" ht="25" customHeight="1">
      <x:c r="A31" s="10"/>
      <x:c r="B31" s="10"/>
      <x:c r="C31" s="10"/>
      <x:c r="D31" s="10"/>
      <x:c r="E31" s="5" t="str">
        <x:f>IF(AND(B31&lt;&gt;"",B31='Start'!$D$5),COUNTIFS($B$6:B31,B31),"")</x:f>
      </x:c>
      <x:c r="F31" s="5" t="str">
        <x:f>IF(AND(A31="",B31=""),"",IF(OR(COUNTIFS('People'!$A$6:$A$505,A31)&lt;&gt;1,COUNTIFS('Families'!$A$6:$A$305,B31)&lt;&gt;1),"Check child / family ID",IF(COUNTIFS($A$6:$A$755,A31,$B$6:$B$755,B31)&lt;&gt;1,"Duplicate child / family",IF(C31="","Add relationship type",""))))</x:f>
      </x:c>
    </x:row>
    <x:row r="32" ht="25" customHeight="1">
      <x:c r="A32" s="10"/>
      <x:c r="B32" s="10"/>
      <x:c r="C32" s="10"/>
      <x:c r="D32" s="10"/>
      <x:c r="E32" s="5" t="str">
        <x:f>IF(AND(B32&lt;&gt;"",B32='Start'!$D$5),COUNTIFS($B$6:B32,B32),"")</x:f>
      </x:c>
      <x:c r="F32" s="5" t="str">
        <x:f>IF(AND(A32="",B32=""),"",IF(OR(COUNTIFS('People'!$A$6:$A$505,A32)&lt;&gt;1,COUNTIFS('Families'!$A$6:$A$305,B32)&lt;&gt;1),"Check child / family ID",IF(COUNTIFS($A$6:$A$755,A32,$B$6:$B$755,B32)&lt;&gt;1,"Duplicate child / family",IF(C32="","Add relationship type",""))))</x:f>
      </x:c>
    </x:row>
    <x:row r="33" ht="25" customHeight="1">
      <x:c r="A33" s="10"/>
      <x:c r="B33" s="10"/>
      <x:c r="C33" s="10"/>
      <x:c r="D33" s="10"/>
      <x:c r="E33" s="5" t="str">
        <x:f>IF(AND(B33&lt;&gt;"",B33='Start'!$D$5),COUNTIFS($B$6:B33,B33),"")</x:f>
      </x:c>
      <x:c r="F33" s="5" t="str">
        <x:f>IF(AND(A33="",B33=""),"",IF(OR(COUNTIFS('People'!$A$6:$A$505,A33)&lt;&gt;1,COUNTIFS('Families'!$A$6:$A$305,B33)&lt;&gt;1),"Check child / family ID",IF(COUNTIFS($A$6:$A$755,A33,$B$6:$B$755,B33)&lt;&gt;1,"Duplicate child / family",IF(C33="","Add relationship type",""))))</x:f>
      </x:c>
    </x:row>
    <x:row r="34" ht="25" customHeight="1">
      <x:c r="A34" s="10"/>
      <x:c r="B34" s="10"/>
      <x:c r="C34" s="10"/>
      <x:c r="D34" s="10"/>
      <x:c r="E34" s="5" t="str">
        <x:f>IF(AND(B34&lt;&gt;"",B34='Start'!$D$5),COUNTIFS($B$6:B34,B34),"")</x:f>
      </x:c>
      <x:c r="F34" s="5" t="str">
        <x:f>IF(AND(A34="",B34=""),"",IF(OR(COUNTIFS('People'!$A$6:$A$505,A34)&lt;&gt;1,COUNTIFS('Families'!$A$6:$A$305,B34)&lt;&gt;1),"Check child / family ID",IF(COUNTIFS($A$6:$A$755,A34,$B$6:$B$755,B34)&lt;&gt;1,"Duplicate child / family",IF(C34="","Add relationship type",""))))</x:f>
      </x:c>
    </x:row>
    <x:row r="35" ht="25" customHeight="1">
      <x:c r="A35" s="10"/>
      <x:c r="B35" s="10"/>
      <x:c r="C35" s="10"/>
      <x:c r="D35" s="10"/>
      <x:c r="E35" s="5" t="str">
        <x:f>IF(AND(B35&lt;&gt;"",B35='Start'!$D$5),COUNTIFS($B$6:B35,B35),"")</x:f>
      </x:c>
      <x:c r="F35" s="5" t="str">
        <x:f>IF(AND(A35="",B35=""),"",IF(OR(COUNTIFS('People'!$A$6:$A$505,A35)&lt;&gt;1,COUNTIFS('Families'!$A$6:$A$305,B35)&lt;&gt;1),"Check child / family ID",IF(COUNTIFS($A$6:$A$755,A35,$B$6:$B$755,B35)&lt;&gt;1,"Duplicate child / family",IF(C35="","Add relationship type",""))))</x:f>
      </x:c>
    </x:row>
    <x:row r="36" ht="25" customHeight="1">
      <x:c r="A36" s="10"/>
      <x:c r="B36" s="10"/>
      <x:c r="C36" s="10"/>
      <x:c r="D36" s="10"/>
      <x:c r="E36" s="5" t="str">
        <x:f>IF(AND(B36&lt;&gt;"",B36='Start'!$D$5),COUNTIFS($B$6:B36,B36),"")</x:f>
      </x:c>
      <x:c r="F36" s="5" t="str">
        <x:f>IF(AND(A36="",B36=""),"",IF(OR(COUNTIFS('People'!$A$6:$A$505,A36)&lt;&gt;1,COUNTIFS('Families'!$A$6:$A$305,B36)&lt;&gt;1),"Check child / family ID",IF(COUNTIFS($A$6:$A$755,A36,$B$6:$B$755,B36)&lt;&gt;1,"Duplicate child / family",IF(C36="","Add relationship type",""))))</x:f>
      </x:c>
    </x:row>
    <x:row r="37" ht="25" customHeight="1">
      <x:c r="A37" s="10"/>
      <x:c r="B37" s="10"/>
      <x:c r="C37" s="10"/>
      <x:c r="D37" s="10"/>
      <x:c r="E37" s="5" t="str">
        <x:f>IF(AND(B37&lt;&gt;"",B37='Start'!$D$5),COUNTIFS($B$6:B37,B37),"")</x:f>
      </x:c>
      <x:c r="F37" s="5" t="str">
        <x:f>IF(AND(A37="",B37=""),"",IF(OR(COUNTIFS('People'!$A$6:$A$505,A37)&lt;&gt;1,COUNTIFS('Families'!$A$6:$A$305,B37)&lt;&gt;1),"Check child / family ID",IF(COUNTIFS($A$6:$A$755,A37,$B$6:$B$755,B37)&lt;&gt;1,"Duplicate child / family",IF(C37="","Add relationship type",""))))</x:f>
      </x:c>
    </x:row>
    <x:row r="38" ht="25" customHeight="1">
      <x:c r="A38" s="10"/>
      <x:c r="B38" s="10"/>
      <x:c r="C38" s="10"/>
      <x:c r="D38" s="10"/>
      <x:c r="E38" s="5" t="str">
        <x:f>IF(AND(B38&lt;&gt;"",B38='Start'!$D$5),COUNTIFS($B$6:B38,B38),"")</x:f>
      </x:c>
      <x:c r="F38" s="5" t="str">
        <x:f>IF(AND(A38="",B38=""),"",IF(OR(COUNTIFS('People'!$A$6:$A$505,A38)&lt;&gt;1,COUNTIFS('Families'!$A$6:$A$305,B38)&lt;&gt;1),"Check child / family ID",IF(COUNTIFS($A$6:$A$755,A38,$B$6:$B$755,B38)&lt;&gt;1,"Duplicate child / family",IF(C38="","Add relationship type",""))))</x:f>
      </x:c>
    </x:row>
    <x:row r="39" ht="25" customHeight="1">
      <x:c r="A39" s="10"/>
      <x:c r="B39" s="10"/>
      <x:c r="C39" s="10"/>
      <x:c r="D39" s="10"/>
      <x:c r="E39" s="5" t="str">
        <x:f>IF(AND(B39&lt;&gt;"",B39='Start'!$D$5),COUNTIFS($B$6:B39,B39),"")</x:f>
      </x:c>
      <x:c r="F39" s="5" t="str">
        <x:f>IF(AND(A39="",B39=""),"",IF(OR(COUNTIFS('People'!$A$6:$A$505,A39)&lt;&gt;1,COUNTIFS('Families'!$A$6:$A$305,B39)&lt;&gt;1),"Check child / family ID",IF(COUNTIFS($A$6:$A$755,A39,$B$6:$B$755,B39)&lt;&gt;1,"Duplicate child / family",IF(C39="","Add relationship type",""))))</x:f>
      </x:c>
    </x:row>
    <x:row r="40" ht="25" customHeight="1">
      <x:c r="A40" s="10"/>
      <x:c r="B40" s="10"/>
      <x:c r="C40" s="10"/>
      <x:c r="D40" s="10"/>
      <x:c r="E40" s="5" t="str">
        <x:f>IF(AND(B40&lt;&gt;"",B40='Start'!$D$5),COUNTIFS($B$6:B40,B40),"")</x:f>
      </x:c>
      <x:c r="F40" s="5" t="str">
        <x:f>IF(AND(A40="",B40=""),"",IF(OR(COUNTIFS('People'!$A$6:$A$505,A40)&lt;&gt;1,COUNTIFS('Families'!$A$6:$A$305,B40)&lt;&gt;1),"Check child / family ID",IF(COUNTIFS($A$6:$A$755,A40,$B$6:$B$755,B40)&lt;&gt;1,"Duplicate child / family",IF(C40="","Add relationship type",""))))</x:f>
      </x:c>
    </x:row>
    <x:row r="41" ht="25" customHeight="1">
      <x:c r="A41" s="10"/>
      <x:c r="B41" s="10"/>
      <x:c r="C41" s="10"/>
      <x:c r="D41" s="10"/>
      <x:c r="E41" s="5" t="str">
        <x:f>IF(AND(B41&lt;&gt;"",B41='Start'!$D$5),COUNTIFS($B$6:B41,B41),"")</x:f>
      </x:c>
      <x:c r="F41" s="5" t="str">
        <x:f>IF(AND(A41="",B41=""),"",IF(OR(COUNTIFS('People'!$A$6:$A$505,A41)&lt;&gt;1,COUNTIFS('Families'!$A$6:$A$305,B41)&lt;&gt;1),"Check child / family ID",IF(COUNTIFS($A$6:$A$755,A41,$B$6:$B$755,B41)&lt;&gt;1,"Duplicate child / family",IF(C41="","Add relationship type",""))))</x:f>
      </x:c>
    </x:row>
    <x:row r="42" ht="25" customHeight="1">
      <x:c r="A42" s="10"/>
      <x:c r="B42" s="10"/>
      <x:c r="C42" s="10"/>
      <x:c r="D42" s="10"/>
      <x:c r="E42" s="5" t="str">
        <x:f>IF(AND(B42&lt;&gt;"",B42='Start'!$D$5),COUNTIFS($B$6:B42,B42),"")</x:f>
      </x:c>
      <x:c r="F42" s="5" t="str">
        <x:f>IF(AND(A42="",B42=""),"",IF(OR(COUNTIFS('People'!$A$6:$A$505,A42)&lt;&gt;1,COUNTIFS('Families'!$A$6:$A$305,B42)&lt;&gt;1),"Check child / family ID",IF(COUNTIFS($A$6:$A$755,A42,$B$6:$B$755,B42)&lt;&gt;1,"Duplicate child / family",IF(C42="","Add relationship type",""))))</x:f>
      </x:c>
    </x:row>
    <x:row r="43" ht="25" customHeight="1">
      <x:c r="A43" s="10"/>
      <x:c r="B43" s="10"/>
      <x:c r="C43" s="10"/>
      <x:c r="D43" s="10"/>
      <x:c r="E43" s="5" t="str">
        <x:f>IF(AND(B43&lt;&gt;"",B43='Start'!$D$5),COUNTIFS($B$6:B43,B43),"")</x:f>
      </x:c>
      <x:c r="F43" s="5" t="str">
        <x:f>IF(AND(A43="",B43=""),"",IF(OR(COUNTIFS('People'!$A$6:$A$505,A43)&lt;&gt;1,COUNTIFS('Families'!$A$6:$A$305,B43)&lt;&gt;1),"Check child / family ID",IF(COUNTIFS($A$6:$A$755,A43,$B$6:$B$755,B43)&lt;&gt;1,"Duplicate child / family",IF(C43="","Add relationship type",""))))</x:f>
      </x:c>
    </x:row>
    <x:row r="44" ht="25" customHeight="1">
      <x:c r="A44" s="10"/>
      <x:c r="B44" s="10"/>
      <x:c r="C44" s="10"/>
      <x:c r="D44" s="10"/>
      <x:c r="E44" s="5" t="str">
        <x:f>IF(AND(B44&lt;&gt;"",B44='Start'!$D$5),COUNTIFS($B$6:B44,B44),"")</x:f>
      </x:c>
      <x:c r="F44" s="5" t="str">
        <x:f>IF(AND(A44="",B44=""),"",IF(OR(COUNTIFS('People'!$A$6:$A$505,A44)&lt;&gt;1,COUNTIFS('Families'!$A$6:$A$305,B44)&lt;&gt;1),"Check child / family ID",IF(COUNTIFS($A$6:$A$755,A44,$B$6:$B$755,B44)&lt;&gt;1,"Duplicate child / family",IF(C44="","Add relationship type",""))))</x:f>
      </x:c>
    </x:row>
    <x:row r="45" ht="25" customHeight="1">
      <x:c r="A45" s="10"/>
      <x:c r="B45" s="10"/>
      <x:c r="C45" s="10"/>
      <x:c r="D45" s="10"/>
      <x:c r="E45" s="5" t="str">
        <x:f>IF(AND(B45&lt;&gt;"",B45='Start'!$D$5),COUNTIFS($B$6:B45,B45),"")</x:f>
      </x:c>
      <x:c r="F45" s="5" t="str">
        <x:f>IF(AND(A45="",B45=""),"",IF(OR(COUNTIFS('People'!$A$6:$A$505,A45)&lt;&gt;1,COUNTIFS('Families'!$A$6:$A$305,B45)&lt;&gt;1),"Check child / family ID",IF(COUNTIFS($A$6:$A$755,A45,$B$6:$B$755,B45)&lt;&gt;1,"Duplicate child / family",IF(C45="","Add relationship type",""))))</x:f>
      </x:c>
    </x:row>
    <x:row r="46" ht="25" customHeight="1">
      <x:c r="A46" s="10"/>
      <x:c r="B46" s="10"/>
      <x:c r="C46" s="10"/>
      <x:c r="D46" s="10"/>
      <x:c r="E46" s="5" t="str">
        <x:f>IF(AND(B46&lt;&gt;"",B46='Start'!$D$5),COUNTIFS($B$6:B46,B46),"")</x:f>
      </x:c>
      <x:c r="F46" s="5" t="str">
        <x:f>IF(AND(A46="",B46=""),"",IF(OR(COUNTIFS('People'!$A$6:$A$505,A46)&lt;&gt;1,COUNTIFS('Families'!$A$6:$A$305,B46)&lt;&gt;1),"Check child / family ID",IF(COUNTIFS($A$6:$A$755,A46,$B$6:$B$755,B46)&lt;&gt;1,"Duplicate child / family",IF(C46="","Add relationship type",""))))</x:f>
      </x:c>
    </x:row>
    <x:row r="47" ht="25" customHeight="1">
      <x:c r="A47" s="10"/>
      <x:c r="B47" s="10"/>
      <x:c r="C47" s="10"/>
      <x:c r="D47" s="10"/>
      <x:c r="E47" s="5" t="str">
        <x:f>IF(AND(B47&lt;&gt;"",B47='Start'!$D$5),COUNTIFS($B$6:B47,B47),"")</x:f>
      </x:c>
      <x:c r="F47" s="5" t="str">
        <x:f>IF(AND(A47="",B47=""),"",IF(OR(COUNTIFS('People'!$A$6:$A$505,A47)&lt;&gt;1,COUNTIFS('Families'!$A$6:$A$305,B47)&lt;&gt;1),"Check child / family ID",IF(COUNTIFS($A$6:$A$755,A47,$B$6:$B$755,B47)&lt;&gt;1,"Duplicate child / family",IF(C47="","Add relationship type",""))))</x:f>
      </x:c>
    </x:row>
    <x:row r="48" ht="25" customHeight="1">
      <x:c r="A48" s="10"/>
      <x:c r="B48" s="10"/>
      <x:c r="C48" s="10"/>
      <x:c r="D48" s="10"/>
      <x:c r="E48" s="5" t="str">
        <x:f>IF(AND(B48&lt;&gt;"",B48='Start'!$D$5),COUNTIFS($B$6:B48,B48),"")</x:f>
      </x:c>
      <x:c r="F48" s="5" t="str">
        <x:f>IF(AND(A48="",B48=""),"",IF(OR(COUNTIFS('People'!$A$6:$A$505,A48)&lt;&gt;1,COUNTIFS('Families'!$A$6:$A$305,B48)&lt;&gt;1),"Check child / family ID",IF(COUNTIFS($A$6:$A$755,A48,$B$6:$B$755,B48)&lt;&gt;1,"Duplicate child / family",IF(C48="","Add relationship type",""))))</x:f>
      </x:c>
    </x:row>
    <x:row r="49" ht="25" customHeight="1">
      <x:c r="A49" s="10"/>
      <x:c r="B49" s="10"/>
      <x:c r="C49" s="10"/>
      <x:c r="D49" s="10"/>
      <x:c r="E49" s="5" t="str">
        <x:f>IF(AND(B49&lt;&gt;"",B49='Start'!$D$5),COUNTIFS($B$6:B49,B49),"")</x:f>
      </x:c>
      <x:c r="F49" s="5" t="str">
        <x:f>IF(AND(A49="",B49=""),"",IF(OR(COUNTIFS('People'!$A$6:$A$505,A49)&lt;&gt;1,COUNTIFS('Families'!$A$6:$A$305,B49)&lt;&gt;1),"Check child / family ID",IF(COUNTIFS($A$6:$A$755,A49,$B$6:$B$755,B49)&lt;&gt;1,"Duplicate child / family",IF(C49="","Add relationship type",""))))</x:f>
      </x:c>
    </x:row>
    <x:row r="50" ht="25" customHeight="1">
      <x:c r="A50" s="10"/>
      <x:c r="B50" s="10"/>
      <x:c r="C50" s="10"/>
      <x:c r="D50" s="10"/>
      <x:c r="E50" s="5" t="str">
        <x:f>IF(AND(B50&lt;&gt;"",B50='Start'!$D$5),COUNTIFS($B$6:B50,B50),"")</x:f>
      </x:c>
      <x:c r="F50" s="5" t="str">
        <x:f>IF(AND(A50="",B50=""),"",IF(OR(COUNTIFS('People'!$A$6:$A$505,A50)&lt;&gt;1,COUNTIFS('Families'!$A$6:$A$305,B50)&lt;&gt;1),"Check child / family ID",IF(COUNTIFS($A$6:$A$755,A50,$B$6:$B$755,B50)&lt;&gt;1,"Duplicate child / family",IF(C50="","Add relationship type",""))))</x:f>
      </x:c>
    </x:row>
    <x:row r="51" ht="25" customHeight="1">
      <x:c r="A51" s="10"/>
      <x:c r="B51" s="10"/>
      <x:c r="C51" s="10"/>
      <x:c r="D51" s="10"/>
      <x:c r="E51" s="5" t="str">
        <x:f>IF(AND(B51&lt;&gt;"",B51='Start'!$D$5),COUNTIFS($B$6:B51,B51),"")</x:f>
      </x:c>
      <x:c r="F51" s="5" t="str">
        <x:f>IF(AND(A51="",B51=""),"",IF(OR(COUNTIFS('People'!$A$6:$A$505,A51)&lt;&gt;1,COUNTIFS('Families'!$A$6:$A$305,B51)&lt;&gt;1),"Check child / family ID",IF(COUNTIFS($A$6:$A$755,A51,$B$6:$B$755,B51)&lt;&gt;1,"Duplicate child / family",IF(C51="","Add relationship type",""))))</x:f>
      </x:c>
    </x:row>
    <x:row r="52" ht="25" customHeight="1">
      <x:c r="A52" s="10"/>
      <x:c r="B52" s="10"/>
      <x:c r="C52" s="10"/>
      <x:c r="D52" s="10"/>
      <x:c r="E52" s="5" t="str">
        <x:f>IF(AND(B52&lt;&gt;"",B52='Start'!$D$5),COUNTIFS($B$6:B52,B52),"")</x:f>
      </x:c>
      <x:c r="F52" s="5" t="str">
        <x:f>IF(AND(A52="",B52=""),"",IF(OR(COUNTIFS('People'!$A$6:$A$505,A52)&lt;&gt;1,COUNTIFS('Families'!$A$6:$A$305,B52)&lt;&gt;1),"Check child / family ID",IF(COUNTIFS($A$6:$A$755,A52,$B$6:$B$755,B52)&lt;&gt;1,"Duplicate child / family",IF(C52="","Add relationship type",""))))</x:f>
      </x:c>
    </x:row>
    <x:row r="53" ht="25" customHeight="1">
      <x:c r="A53" s="10"/>
      <x:c r="B53" s="10"/>
      <x:c r="C53" s="10"/>
      <x:c r="D53" s="10"/>
      <x:c r="E53" s="5" t="str">
        <x:f>IF(AND(B53&lt;&gt;"",B53='Start'!$D$5),COUNTIFS($B$6:B53,B53),"")</x:f>
      </x:c>
      <x:c r="F53" s="5" t="str">
        <x:f>IF(AND(A53="",B53=""),"",IF(OR(COUNTIFS('People'!$A$6:$A$505,A53)&lt;&gt;1,COUNTIFS('Families'!$A$6:$A$305,B53)&lt;&gt;1),"Check child / family ID",IF(COUNTIFS($A$6:$A$755,A53,$B$6:$B$755,B53)&lt;&gt;1,"Duplicate child / family",IF(C53="","Add relationship type",""))))</x:f>
      </x:c>
    </x:row>
    <x:row r="54" ht="25" customHeight="1">
      <x:c r="A54" s="10"/>
      <x:c r="B54" s="10"/>
      <x:c r="C54" s="10"/>
      <x:c r="D54" s="10"/>
      <x:c r="E54" s="5" t="str">
        <x:f>IF(AND(B54&lt;&gt;"",B54='Start'!$D$5),COUNTIFS($B$6:B54,B54),"")</x:f>
      </x:c>
      <x:c r="F54" s="5" t="str">
        <x:f>IF(AND(A54="",B54=""),"",IF(OR(COUNTIFS('People'!$A$6:$A$505,A54)&lt;&gt;1,COUNTIFS('Families'!$A$6:$A$305,B54)&lt;&gt;1),"Check child / family ID",IF(COUNTIFS($A$6:$A$755,A54,$B$6:$B$755,B54)&lt;&gt;1,"Duplicate child / family",IF(C54="","Add relationship type",""))))</x:f>
      </x:c>
    </x:row>
    <x:row r="55" ht="25" customHeight="1">
      <x:c r="A55" s="10"/>
      <x:c r="B55" s="10"/>
      <x:c r="C55" s="10"/>
      <x:c r="D55" s="10"/>
      <x:c r="E55" s="5" t="str">
        <x:f>IF(AND(B55&lt;&gt;"",B55='Start'!$D$5),COUNTIFS($B$6:B55,B55),"")</x:f>
      </x:c>
      <x:c r="F55" s="5" t="str">
        <x:f>IF(AND(A55="",B55=""),"",IF(OR(COUNTIFS('People'!$A$6:$A$505,A55)&lt;&gt;1,COUNTIFS('Families'!$A$6:$A$305,B55)&lt;&gt;1),"Check child / family ID",IF(COUNTIFS($A$6:$A$755,A55,$B$6:$B$755,B55)&lt;&gt;1,"Duplicate child / family",IF(C55="","Add relationship type",""))))</x:f>
      </x:c>
    </x:row>
    <x:row r="56" ht="25" customHeight="1">
      <x:c r="A56" s="10"/>
      <x:c r="B56" s="10"/>
      <x:c r="C56" s="10"/>
      <x:c r="D56" s="10"/>
      <x:c r="E56" s="5" t="str">
        <x:f>IF(AND(B56&lt;&gt;"",B56='Start'!$D$5),COUNTIFS($B$6:B56,B56),"")</x:f>
      </x:c>
      <x:c r="F56" s="5" t="str">
        <x:f>IF(AND(A56="",B56=""),"",IF(OR(COUNTIFS('People'!$A$6:$A$505,A56)&lt;&gt;1,COUNTIFS('Families'!$A$6:$A$305,B56)&lt;&gt;1),"Check child / family ID",IF(COUNTIFS($A$6:$A$755,A56,$B$6:$B$755,B56)&lt;&gt;1,"Duplicate child / family",IF(C56="","Add relationship type",""))))</x:f>
      </x:c>
    </x:row>
    <x:row r="57" ht="25" customHeight="1">
      <x:c r="A57" s="10"/>
      <x:c r="B57" s="10"/>
      <x:c r="C57" s="10"/>
      <x:c r="D57" s="10"/>
      <x:c r="E57" s="5" t="str">
        <x:f>IF(AND(B57&lt;&gt;"",B57='Start'!$D$5),COUNTIFS($B$6:B57,B57),"")</x:f>
      </x:c>
      <x:c r="F57" s="5" t="str">
        <x:f>IF(AND(A57="",B57=""),"",IF(OR(COUNTIFS('People'!$A$6:$A$505,A57)&lt;&gt;1,COUNTIFS('Families'!$A$6:$A$305,B57)&lt;&gt;1),"Check child / family ID",IF(COUNTIFS($A$6:$A$755,A57,$B$6:$B$755,B57)&lt;&gt;1,"Duplicate child / family",IF(C57="","Add relationship type",""))))</x:f>
      </x:c>
    </x:row>
    <x:row r="58" ht="25" customHeight="1">
      <x:c r="A58" s="10"/>
      <x:c r="B58" s="10"/>
      <x:c r="C58" s="10"/>
      <x:c r="D58" s="10"/>
      <x:c r="E58" s="5" t="str">
        <x:f>IF(AND(B58&lt;&gt;"",B58='Start'!$D$5),COUNTIFS($B$6:B58,B58),"")</x:f>
      </x:c>
      <x:c r="F58" s="5" t="str">
        <x:f>IF(AND(A58="",B58=""),"",IF(OR(COUNTIFS('People'!$A$6:$A$505,A58)&lt;&gt;1,COUNTIFS('Families'!$A$6:$A$305,B58)&lt;&gt;1),"Check child / family ID",IF(COUNTIFS($A$6:$A$755,A58,$B$6:$B$755,B58)&lt;&gt;1,"Duplicate child / family",IF(C58="","Add relationship type",""))))</x:f>
      </x:c>
    </x:row>
    <x:row r="59" ht="25" customHeight="1">
      <x:c r="A59" s="10"/>
      <x:c r="B59" s="10"/>
      <x:c r="C59" s="10"/>
      <x:c r="D59" s="10"/>
      <x:c r="E59" s="5" t="str">
        <x:f>IF(AND(B59&lt;&gt;"",B59='Start'!$D$5),COUNTIFS($B$6:B59,B59),"")</x:f>
      </x:c>
      <x:c r="F59" s="5" t="str">
        <x:f>IF(AND(A59="",B59=""),"",IF(OR(COUNTIFS('People'!$A$6:$A$505,A59)&lt;&gt;1,COUNTIFS('Families'!$A$6:$A$305,B59)&lt;&gt;1),"Check child / family ID",IF(COUNTIFS($A$6:$A$755,A59,$B$6:$B$755,B59)&lt;&gt;1,"Duplicate child / family",IF(C59="","Add relationship type",""))))</x:f>
      </x:c>
    </x:row>
    <x:row r="60" ht="25" customHeight="1">
      <x:c r="A60" s="10"/>
      <x:c r="B60" s="10"/>
      <x:c r="C60" s="10"/>
      <x:c r="D60" s="10"/>
      <x:c r="E60" s="5" t="str">
        <x:f>IF(AND(B60&lt;&gt;"",B60='Start'!$D$5),COUNTIFS($B$6:B60,B60),"")</x:f>
      </x:c>
      <x:c r="F60" s="5" t="str">
        <x:f>IF(AND(A60="",B60=""),"",IF(OR(COUNTIFS('People'!$A$6:$A$505,A60)&lt;&gt;1,COUNTIFS('Families'!$A$6:$A$305,B60)&lt;&gt;1),"Check child / family ID",IF(COUNTIFS($A$6:$A$755,A60,$B$6:$B$755,B60)&lt;&gt;1,"Duplicate child / family",IF(C60="","Add relationship type",""))))</x:f>
      </x:c>
    </x:row>
    <x:row r="61" ht="25" customHeight="1">
      <x:c r="A61" s="10"/>
      <x:c r="B61" s="10"/>
      <x:c r="C61" s="10"/>
      <x:c r="D61" s="10"/>
      <x:c r="E61" s="5" t="str">
        <x:f>IF(AND(B61&lt;&gt;"",B61='Start'!$D$5),COUNTIFS($B$6:B61,B61),"")</x:f>
      </x:c>
      <x:c r="F61" s="5" t="str">
        <x:f>IF(AND(A61="",B61=""),"",IF(OR(COUNTIFS('People'!$A$6:$A$505,A61)&lt;&gt;1,COUNTIFS('Families'!$A$6:$A$305,B61)&lt;&gt;1),"Check child / family ID",IF(COUNTIFS($A$6:$A$755,A61,$B$6:$B$755,B61)&lt;&gt;1,"Duplicate child / family",IF(C61="","Add relationship type",""))))</x:f>
      </x:c>
    </x:row>
    <x:row r="62" ht="25" customHeight="1">
      <x:c r="A62" s="10"/>
      <x:c r="B62" s="10"/>
      <x:c r="C62" s="10"/>
      <x:c r="D62" s="10"/>
      <x:c r="E62" s="5" t="str">
        <x:f>IF(AND(B62&lt;&gt;"",B62='Start'!$D$5),COUNTIFS($B$6:B62,B62),"")</x:f>
      </x:c>
      <x:c r="F62" s="5" t="str">
        <x:f>IF(AND(A62="",B62=""),"",IF(OR(COUNTIFS('People'!$A$6:$A$505,A62)&lt;&gt;1,COUNTIFS('Families'!$A$6:$A$305,B62)&lt;&gt;1),"Check child / family ID",IF(COUNTIFS($A$6:$A$755,A62,$B$6:$B$755,B62)&lt;&gt;1,"Duplicate child / family",IF(C62="","Add relationship type",""))))</x:f>
      </x:c>
    </x:row>
    <x:row r="63" ht="25" customHeight="1">
      <x:c r="A63" s="10"/>
      <x:c r="B63" s="10"/>
      <x:c r="C63" s="10"/>
      <x:c r="D63" s="10"/>
      <x:c r="E63" s="5" t="str">
        <x:f>IF(AND(B63&lt;&gt;"",B63='Start'!$D$5),COUNTIFS($B$6:B63,B63),"")</x:f>
      </x:c>
      <x:c r="F63" s="5" t="str">
        <x:f>IF(AND(A63="",B63=""),"",IF(OR(COUNTIFS('People'!$A$6:$A$505,A63)&lt;&gt;1,COUNTIFS('Families'!$A$6:$A$305,B63)&lt;&gt;1),"Check child / family ID",IF(COUNTIFS($A$6:$A$755,A63,$B$6:$B$755,B63)&lt;&gt;1,"Duplicate child / family",IF(C63="","Add relationship type",""))))</x:f>
      </x:c>
    </x:row>
    <x:row r="64" ht="25" customHeight="1">
      <x:c r="A64" s="10"/>
      <x:c r="B64" s="10"/>
      <x:c r="C64" s="10"/>
      <x:c r="D64" s="10"/>
      <x:c r="E64" s="5" t="str">
        <x:f>IF(AND(B64&lt;&gt;"",B64='Start'!$D$5),COUNTIFS($B$6:B64,B64),"")</x:f>
      </x:c>
      <x:c r="F64" s="5" t="str">
        <x:f>IF(AND(A64="",B64=""),"",IF(OR(COUNTIFS('People'!$A$6:$A$505,A64)&lt;&gt;1,COUNTIFS('Families'!$A$6:$A$305,B64)&lt;&gt;1),"Check child / family ID",IF(COUNTIFS($A$6:$A$755,A64,$B$6:$B$755,B64)&lt;&gt;1,"Duplicate child / family",IF(C64="","Add relationship type",""))))</x:f>
      </x:c>
    </x:row>
    <x:row r="65" ht="25" customHeight="1">
      <x:c r="A65" s="10"/>
      <x:c r="B65" s="10"/>
      <x:c r="C65" s="10"/>
      <x:c r="D65" s="10"/>
      <x:c r="E65" s="5" t="str">
        <x:f>IF(AND(B65&lt;&gt;"",B65='Start'!$D$5),COUNTIFS($B$6:B65,B65),"")</x:f>
      </x:c>
      <x:c r="F65" s="5" t="str">
        <x:f>IF(AND(A65="",B65=""),"",IF(OR(COUNTIFS('People'!$A$6:$A$505,A65)&lt;&gt;1,COUNTIFS('Families'!$A$6:$A$305,B65)&lt;&gt;1),"Check child / family ID",IF(COUNTIFS($A$6:$A$755,A65,$B$6:$B$755,B65)&lt;&gt;1,"Duplicate child / family",IF(C65="","Add relationship type",""))))</x:f>
      </x:c>
    </x:row>
    <x:row r="66" ht="25" customHeight="1">
      <x:c r="A66" s="10"/>
      <x:c r="B66" s="10"/>
      <x:c r="C66" s="10"/>
      <x:c r="D66" s="10"/>
      <x:c r="E66" s="5" t="str">
        <x:f>IF(AND(B66&lt;&gt;"",B66='Start'!$D$5),COUNTIFS($B$6:B66,B66),"")</x:f>
      </x:c>
      <x:c r="F66" s="5" t="str">
        <x:f>IF(AND(A66="",B66=""),"",IF(OR(COUNTIFS('People'!$A$6:$A$505,A66)&lt;&gt;1,COUNTIFS('Families'!$A$6:$A$305,B66)&lt;&gt;1),"Check child / family ID",IF(COUNTIFS($A$6:$A$755,A66,$B$6:$B$755,B66)&lt;&gt;1,"Duplicate child / family",IF(C66="","Add relationship type",""))))</x:f>
      </x:c>
    </x:row>
    <x:row r="67" ht="25" customHeight="1">
      <x:c r="A67" s="10"/>
      <x:c r="B67" s="10"/>
      <x:c r="C67" s="10"/>
      <x:c r="D67" s="10"/>
      <x:c r="E67" s="5" t="str">
        <x:f>IF(AND(B67&lt;&gt;"",B67='Start'!$D$5),COUNTIFS($B$6:B67,B67),"")</x:f>
      </x:c>
      <x:c r="F67" s="5" t="str">
        <x:f>IF(AND(A67="",B67=""),"",IF(OR(COUNTIFS('People'!$A$6:$A$505,A67)&lt;&gt;1,COUNTIFS('Families'!$A$6:$A$305,B67)&lt;&gt;1),"Check child / family ID",IF(COUNTIFS($A$6:$A$755,A67,$B$6:$B$755,B67)&lt;&gt;1,"Duplicate child / family",IF(C67="","Add relationship type",""))))</x:f>
      </x:c>
    </x:row>
    <x:row r="68" ht="25" customHeight="1">
      <x:c r="A68" s="10"/>
      <x:c r="B68" s="10"/>
      <x:c r="C68" s="10"/>
      <x:c r="D68" s="10"/>
      <x:c r="E68" s="5" t="str">
        <x:f>IF(AND(B68&lt;&gt;"",B68='Start'!$D$5),COUNTIFS($B$6:B68,B68),"")</x:f>
      </x:c>
      <x:c r="F68" s="5" t="str">
        <x:f>IF(AND(A68="",B68=""),"",IF(OR(COUNTIFS('People'!$A$6:$A$505,A68)&lt;&gt;1,COUNTIFS('Families'!$A$6:$A$305,B68)&lt;&gt;1),"Check child / family ID",IF(COUNTIFS($A$6:$A$755,A68,$B$6:$B$755,B68)&lt;&gt;1,"Duplicate child / family",IF(C68="","Add relationship type",""))))</x:f>
      </x:c>
    </x:row>
    <x:row r="69" ht="25" customHeight="1">
      <x:c r="A69" s="10"/>
      <x:c r="B69" s="10"/>
      <x:c r="C69" s="10"/>
      <x:c r="D69" s="10"/>
      <x:c r="E69" s="5" t="str">
        <x:f>IF(AND(B69&lt;&gt;"",B69='Start'!$D$5),COUNTIFS($B$6:B69,B69),"")</x:f>
      </x:c>
      <x:c r="F69" s="5" t="str">
        <x:f>IF(AND(A69="",B69=""),"",IF(OR(COUNTIFS('People'!$A$6:$A$505,A69)&lt;&gt;1,COUNTIFS('Families'!$A$6:$A$305,B69)&lt;&gt;1),"Check child / family ID",IF(COUNTIFS($A$6:$A$755,A69,$B$6:$B$755,B69)&lt;&gt;1,"Duplicate child / family",IF(C69="","Add relationship type",""))))</x:f>
      </x:c>
    </x:row>
    <x:row r="70" ht="25" customHeight="1">
      <x:c r="A70" s="10"/>
      <x:c r="B70" s="10"/>
      <x:c r="C70" s="10"/>
      <x:c r="D70" s="10"/>
      <x:c r="E70" s="5" t="str">
        <x:f>IF(AND(B70&lt;&gt;"",B70='Start'!$D$5),COUNTIFS($B$6:B70,B70),"")</x:f>
      </x:c>
      <x:c r="F70" s="5" t="str">
        <x:f>IF(AND(A70="",B70=""),"",IF(OR(COUNTIFS('People'!$A$6:$A$505,A70)&lt;&gt;1,COUNTIFS('Families'!$A$6:$A$305,B70)&lt;&gt;1),"Check child / family ID",IF(COUNTIFS($A$6:$A$755,A70,$B$6:$B$755,B70)&lt;&gt;1,"Duplicate child / family",IF(C70="","Add relationship type",""))))</x:f>
      </x:c>
    </x:row>
    <x:row r="71" ht="25" customHeight="1">
      <x:c r="A71" s="10"/>
      <x:c r="B71" s="10"/>
      <x:c r="C71" s="10"/>
      <x:c r="D71" s="10"/>
      <x:c r="E71" s="5" t="str">
        <x:f>IF(AND(B71&lt;&gt;"",B71='Start'!$D$5),COUNTIFS($B$6:B71,B71),"")</x:f>
      </x:c>
      <x:c r="F71" s="5" t="str">
        <x:f>IF(AND(A71="",B71=""),"",IF(OR(COUNTIFS('People'!$A$6:$A$505,A71)&lt;&gt;1,COUNTIFS('Families'!$A$6:$A$305,B71)&lt;&gt;1),"Check child / family ID",IF(COUNTIFS($A$6:$A$755,A71,$B$6:$B$755,B71)&lt;&gt;1,"Duplicate child / family",IF(C71="","Add relationship type",""))))</x:f>
      </x:c>
    </x:row>
    <x:row r="72" ht="25" customHeight="1">
      <x:c r="A72" s="10"/>
      <x:c r="B72" s="10"/>
      <x:c r="C72" s="10"/>
      <x:c r="D72" s="10"/>
      <x:c r="E72" s="5" t="str">
        <x:f>IF(AND(B72&lt;&gt;"",B72='Start'!$D$5),COUNTIFS($B$6:B72,B72),"")</x:f>
      </x:c>
      <x:c r="F72" s="5" t="str">
        <x:f>IF(AND(A72="",B72=""),"",IF(OR(COUNTIFS('People'!$A$6:$A$505,A72)&lt;&gt;1,COUNTIFS('Families'!$A$6:$A$305,B72)&lt;&gt;1),"Check child / family ID",IF(COUNTIFS($A$6:$A$755,A72,$B$6:$B$755,B72)&lt;&gt;1,"Duplicate child / family",IF(C72="","Add relationship type",""))))</x:f>
      </x:c>
    </x:row>
    <x:row r="73" ht="25" customHeight="1">
      <x:c r="A73" s="10"/>
      <x:c r="B73" s="10"/>
      <x:c r="C73" s="10"/>
      <x:c r="D73" s="10"/>
      <x:c r="E73" s="5" t="str">
        <x:f>IF(AND(B73&lt;&gt;"",B73='Start'!$D$5),COUNTIFS($B$6:B73,B73),"")</x:f>
      </x:c>
      <x:c r="F73" s="5" t="str">
        <x:f>IF(AND(A73="",B73=""),"",IF(OR(COUNTIFS('People'!$A$6:$A$505,A73)&lt;&gt;1,COUNTIFS('Families'!$A$6:$A$305,B73)&lt;&gt;1),"Check child / family ID",IF(COUNTIFS($A$6:$A$755,A73,$B$6:$B$755,B73)&lt;&gt;1,"Duplicate child / family",IF(C73="","Add relationship type",""))))</x:f>
      </x:c>
    </x:row>
    <x:row r="74" ht="25" customHeight="1">
      <x:c r="A74" s="10"/>
      <x:c r="B74" s="10"/>
      <x:c r="C74" s="10"/>
      <x:c r="D74" s="10"/>
      <x:c r="E74" s="5" t="str">
        <x:f>IF(AND(B74&lt;&gt;"",B74='Start'!$D$5),COUNTIFS($B$6:B74,B74),"")</x:f>
      </x:c>
      <x:c r="F74" s="5" t="str">
        <x:f>IF(AND(A74="",B74=""),"",IF(OR(COUNTIFS('People'!$A$6:$A$505,A74)&lt;&gt;1,COUNTIFS('Families'!$A$6:$A$305,B74)&lt;&gt;1),"Check child / family ID",IF(COUNTIFS($A$6:$A$755,A74,$B$6:$B$755,B74)&lt;&gt;1,"Duplicate child / family",IF(C74="","Add relationship type",""))))</x:f>
      </x:c>
    </x:row>
    <x:row r="75" ht="25" customHeight="1">
      <x:c r="A75" s="10"/>
      <x:c r="B75" s="10"/>
      <x:c r="C75" s="10"/>
      <x:c r="D75" s="10"/>
      <x:c r="E75" s="5" t="str">
        <x:f>IF(AND(B75&lt;&gt;"",B75='Start'!$D$5),COUNTIFS($B$6:B75,B75),"")</x:f>
      </x:c>
      <x:c r="F75" s="5" t="str">
        <x:f>IF(AND(A75="",B75=""),"",IF(OR(COUNTIFS('People'!$A$6:$A$505,A75)&lt;&gt;1,COUNTIFS('Families'!$A$6:$A$305,B75)&lt;&gt;1),"Check child / family ID",IF(COUNTIFS($A$6:$A$755,A75,$B$6:$B$755,B75)&lt;&gt;1,"Duplicate child / family",IF(C75="","Add relationship type",""))))</x:f>
      </x:c>
    </x:row>
    <x:row r="76" ht="25" customHeight="1">
      <x:c r="A76" s="10"/>
      <x:c r="B76" s="10"/>
      <x:c r="C76" s="10"/>
      <x:c r="D76" s="10"/>
      <x:c r="E76" s="5" t="str">
        <x:f>IF(AND(B76&lt;&gt;"",B76='Start'!$D$5),COUNTIFS($B$6:B76,B76),"")</x:f>
      </x:c>
      <x:c r="F76" s="5" t="str">
        <x:f>IF(AND(A76="",B76=""),"",IF(OR(COUNTIFS('People'!$A$6:$A$505,A76)&lt;&gt;1,COUNTIFS('Families'!$A$6:$A$305,B76)&lt;&gt;1),"Check child / family ID",IF(COUNTIFS($A$6:$A$755,A76,$B$6:$B$755,B76)&lt;&gt;1,"Duplicate child / family",IF(C76="","Add relationship type",""))))</x:f>
      </x:c>
    </x:row>
    <x:row r="77" ht="25" customHeight="1">
      <x:c r="A77" s="10"/>
      <x:c r="B77" s="10"/>
      <x:c r="C77" s="10"/>
      <x:c r="D77" s="10"/>
      <x:c r="E77" s="5" t="str">
        <x:f>IF(AND(B77&lt;&gt;"",B77='Start'!$D$5),COUNTIFS($B$6:B77,B77),"")</x:f>
      </x:c>
      <x:c r="F77" s="5" t="str">
        <x:f>IF(AND(A77="",B77=""),"",IF(OR(COUNTIFS('People'!$A$6:$A$505,A77)&lt;&gt;1,COUNTIFS('Families'!$A$6:$A$305,B77)&lt;&gt;1),"Check child / family ID",IF(COUNTIFS($A$6:$A$755,A77,$B$6:$B$755,B77)&lt;&gt;1,"Duplicate child / family",IF(C77="","Add relationship type",""))))</x:f>
      </x:c>
    </x:row>
    <x:row r="78" ht="25" customHeight="1">
      <x:c r="A78" s="10"/>
      <x:c r="B78" s="10"/>
      <x:c r="C78" s="10"/>
      <x:c r="D78" s="10"/>
      <x:c r="E78" s="5" t="str">
        <x:f>IF(AND(B78&lt;&gt;"",B78='Start'!$D$5),COUNTIFS($B$6:B78,B78),"")</x:f>
      </x:c>
      <x:c r="F78" s="5" t="str">
        <x:f>IF(AND(A78="",B78=""),"",IF(OR(COUNTIFS('People'!$A$6:$A$505,A78)&lt;&gt;1,COUNTIFS('Families'!$A$6:$A$305,B78)&lt;&gt;1),"Check child / family ID",IF(COUNTIFS($A$6:$A$755,A78,$B$6:$B$755,B78)&lt;&gt;1,"Duplicate child / family",IF(C78="","Add relationship type",""))))</x:f>
      </x:c>
    </x:row>
    <x:row r="79" ht="25" customHeight="1">
      <x:c r="A79" s="10"/>
      <x:c r="B79" s="10"/>
      <x:c r="C79" s="10"/>
      <x:c r="D79" s="10"/>
      <x:c r="E79" s="5" t="str">
        <x:f>IF(AND(B79&lt;&gt;"",B79='Start'!$D$5),COUNTIFS($B$6:B79,B79),"")</x:f>
      </x:c>
      <x:c r="F79" s="5" t="str">
        <x:f>IF(AND(A79="",B79=""),"",IF(OR(COUNTIFS('People'!$A$6:$A$505,A79)&lt;&gt;1,COUNTIFS('Families'!$A$6:$A$305,B79)&lt;&gt;1),"Check child / family ID",IF(COUNTIFS($A$6:$A$755,A79,$B$6:$B$755,B79)&lt;&gt;1,"Duplicate child / family",IF(C79="","Add relationship type",""))))</x:f>
      </x:c>
    </x:row>
    <x:row r="80" ht="25" customHeight="1">
      <x:c r="A80" s="10"/>
      <x:c r="B80" s="10"/>
      <x:c r="C80" s="10"/>
      <x:c r="D80" s="10"/>
      <x:c r="E80" s="5" t="str">
        <x:f>IF(AND(B80&lt;&gt;"",B80='Start'!$D$5),COUNTIFS($B$6:B80,B80),"")</x:f>
      </x:c>
      <x:c r="F80" s="5" t="str">
        <x:f>IF(AND(A80="",B80=""),"",IF(OR(COUNTIFS('People'!$A$6:$A$505,A80)&lt;&gt;1,COUNTIFS('Families'!$A$6:$A$305,B80)&lt;&gt;1),"Check child / family ID",IF(COUNTIFS($A$6:$A$755,A80,$B$6:$B$755,B80)&lt;&gt;1,"Duplicate child / family",IF(C80="","Add relationship type",""))))</x:f>
      </x:c>
    </x:row>
    <x:row r="81" ht="25" customHeight="1">
      <x:c r="A81" s="10"/>
      <x:c r="B81" s="10"/>
      <x:c r="C81" s="10"/>
      <x:c r="D81" s="10"/>
      <x:c r="E81" s="5" t="str">
        <x:f>IF(AND(B81&lt;&gt;"",B81='Start'!$D$5),COUNTIFS($B$6:B81,B81),"")</x:f>
      </x:c>
      <x:c r="F81" s="5" t="str">
        <x:f>IF(AND(A81="",B81=""),"",IF(OR(COUNTIFS('People'!$A$6:$A$505,A81)&lt;&gt;1,COUNTIFS('Families'!$A$6:$A$305,B81)&lt;&gt;1),"Check child / family ID",IF(COUNTIFS($A$6:$A$755,A81,$B$6:$B$755,B81)&lt;&gt;1,"Duplicate child / family",IF(C81="","Add relationship type",""))))</x:f>
      </x:c>
    </x:row>
    <x:row r="82" ht="25" customHeight="1">
      <x:c r="A82" s="10"/>
      <x:c r="B82" s="10"/>
      <x:c r="C82" s="10"/>
      <x:c r="D82" s="10"/>
      <x:c r="E82" s="5" t="str">
        <x:f>IF(AND(B82&lt;&gt;"",B82='Start'!$D$5),COUNTIFS($B$6:B82,B82),"")</x:f>
      </x:c>
      <x:c r="F82" s="5" t="str">
        <x:f>IF(AND(A82="",B82=""),"",IF(OR(COUNTIFS('People'!$A$6:$A$505,A82)&lt;&gt;1,COUNTIFS('Families'!$A$6:$A$305,B82)&lt;&gt;1),"Check child / family ID",IF(COUNTIFS($A$6:$A$755,A82,$B$6:$B$755,B82)&lt;&gt;1,"Duplicate child / family",IF(C82="","Add relationship type",""))))</x:f>
      </x:c>
    </x:row>
    <x:row r="83" ht="25" customHeight="1">
      <x:c r="A83" s="10"/>
      <x:c r="B83" s="10"/>
      <x:c r="C83" s="10"/>
      <x:c r="D83" s="10"/>
      <x:c r="E83" s="5" t="str">
        <x:f>IF(AND(B83&lt;&gt;"",B83='Start'!$D$5),COUNTIFS($B$6:B83,B83),"")</x:f>
      </x:c>
      <x:c r="F83" s="5" t="str">
        <x:f>IF(AND(A83="",B83=""),"",IF(OR(COUNTIFS('People'!$A$6:$A$505,A83)&lt;&gt;1,COUNTIFS('Families'!$A$6:$A$305,B83)&lt;&gt;1),"Check child / family ID",IF(COUNTIFS($A$6:$A$755,A83,$B$6:$B$755,B83)&lt;&gt;1,"Duplicate child / family",IF(C83="","Add relationship type",""))))</x:f>
      </x:c>
    </x:row>
    <x:row r="84" ht="25" customHeight="1">
      <x:c r="A84" s="10"/>
      <x:c r="B84" s="10"/>
      <x:c r="C84" s="10"/>
      <x:c r="D84" s="10"/>
      <x:c r="E84" s="5" t="str">
        <x:f>IF(AND(B84&lt;&gt;"",B84='Start'!$D$5),COUNTIFS($B$6:B84,B84),"")</x:f>
      </x:c>
      <x:c r="F84" s="5" t="str">
        <x:f>IF(AND(A84="",B84=""),"",IF(OR(COUNTIFS('People'!$A$6:$A$505,A84)&lt;&gt;1,COUNTIFS('Families'!$A$6:$A$305,B84)&lt;&gt;1),"Check child / family ID",IF(COUNTIFS($A$6:$A$755,A84,$B$6:$B$755,B84)&lt;&gt;1,"Duplicate child / family",IF(C84="","Add relationship type",""))))</x:f>
      </x:c>
    </x:row>
    <x:row r="85" ht="25" customHeight="1">
      <x:c r="A85" s="10"/>
      <x:c r="B85" s="10"/>
      <x:c r="C85" s="10"/>
      <x:c r="D85" s="10"/>
      <x:c r="E85" s="5" t="str">
        <x:f>IF(AND(B85&lt;&gt;"",B85='Start'!$D$5),COUNTIFS($B$6:B85,B85),"")</x:f>
      </x:c>
      <x:c r="F85" s="5" t="str">
        <x:f>IF(AND(A85="",B85=""),"",IF(OR(COUNTIFS('People'!$A$6:$A$505,A85)&lt;&gt;1,COUNTIFS('Families'!$A$6:$A$305,B85)&lt;&gt;1),"Check child / family ID",IF(COUNTIFS($A$6:$A$755,A85,$B$6:$B$755,B85)&lt;&gt;1,"Duplicate child / family",IF(C85="","Add relationship type",""))))</x:f>
      </x:c>
    </x:row>
    <x:row r="86" ht="25" customHeight="1">
      <x:c r="A86" s="10"/>
      <x:c r="B86" s="10"/>
      <x:c r="C86" s="10"/>
      <x:c r="D86" s="10"/>
      <x:c r="E86" s="5" t="str">
        <x:f>IF(AND(B86&lt;&gt;"",B86='Start'!$D$5),COUNTIFS($B$6:B86,B86),"")</x:f>
      </x:c>
      <x:c r="F86" s="5" t="str">
        <x:f>IF(AND(A86="",B86=""),"",IF(OR(COUNTIFS('People'!$A$6:$A$505,A86)&lt;&gt;1,COUNTIFS('Families'!$A$6:$A$305,B86)&lt;&gt;1),"Check child / family ID",IF(COUNTIFS($A$6:$A$755,A86,$B$6:$B$755,B86)&lt;&gt;1,"Duplicate child / family",IF(C86="","Add relationship type",""))))</x:f>
      </x:c>
    </x:row>
    <x:row r="87" ht="25" customHeight="1">
      <x:c r="A87" s="10"/>
      <x:c r="B87" s="10"/>
      <x:c r="C87" s="10"/>
      <x:c r="D87" s="10"/>
      <x:c r="E87" s="5" t="str">
        <x:f>IF(AND(B87&lt;&gt;"",B87='Start'!$D$5),COUNTIFS($B$6:B87,B87),"")</x:f>
      </x:c>
      <x:c r="F87" s="5" t="str">
        <x:f>IF(AND(A87="",B87=""),"",IF(OR(COUNTIFS('People'!$A$6:$A$505,A87)&lt;&gt;1,COUNTIFS('Families'!$A$6:$A$305,B87)&lt;&gt;1),"Check child / family ID",IF(COUNTIFS($A$6:$A$755,A87,$B$6:$B$755,B87)&lt;&gt;1,"Duplicate child / family",IF(C87="","Add relationship type",""))))</x:f>
      </x:c>
    </x:row>
    <x:row r="88" ht="25" customHeight="1">
      <x:c r="A88" s="10"/>
      <x:c r="B88" s="10"/>
      <x:c r="C88" s="10"/>
      <x:c r="D88" s="10"/>
      <x:c r="E88" s="5" t="str">
        <x:f>IF(AND(B88&lt;&gt;"",B88='Start'!$D$5),COUNTIFS($B$6:B88,B88),"")</x:f>
      </x:c>
      <x:c r="F88" s="5" t="str">
        <x:f>IF(AND(A88="",B88=""),"",IF(OR(COUNTIFS('People'!$A$6:$A$505,A88)&lt;&gt;1,COUNTIFS('Families'!$A$6:$A$305,B88)&lt;&gt;1),"Check child / family ID",IF(COUNTIFS($A$6:$A$755,A88,$B$6:$B$755,B88)&lt;&gt;1,"Duplicate child / family",IF(C88="","Add relationship type",""))))</x:f>
      </x:c>
    </x:row>
    <x:row r="89" ht="25" customHeight="1">
      <x:c r="A89" s="10"/>
      <x:c r="B89" s="10"/>
      <x:c r="C89" s="10"/>
      <x:c r="D89" s="10"/>
      <x:c r="E89" s="5" t="str">
        <x:f>IF(AND(B89&lt;&gt;"",B89='Start'!$D$5),COUNTIFS($B$6:B89,B89),"")</x:f>
      </x:c>
      <x:c r="F89" s="5" t="str">
        <x:f>IF(AND(A89="",B89=""),"",IF(OR(COUNTIFS('People'!$A$6:$A$505,A89)&lt;&gt;1,COUNTIFS('Families'!$A$6:$A$305,B89)&lt;&gt;1),"Check child / family ID",IF(COUNTIFS($A$6:$A$755,A89,$B$6:$B$755,B89)&lt;&gt;1,"Duplicate child / family",IF(C89="","Add relationship type",""))))</x:f>
      </x:c>
    </x:row>
    <x:row r="90" ht="25" customHeight="1">
      <x:c r="A90" s="10"/>
      <x:c r="B90" s="10"/>
      <x:c r="C90" s="10"/>
      <x:c r="D90" s="10"/>
      <x:c r="E90" s="5" t="str">
        <x:f>IF(AND(B90&lt;&gt;"",B90='Start'!$D$5),COUNTIFS($B$6:B90,B90),"")</x:f>
      </x:c>
      <x:c r="F90" s="5" t="str">
        <x:f>IF(AND(A90="",B90=""),"",IF(OR(COUNTIFS('People'!$A$6:$A$505,A90)&lt;&gt;1,COUNTIFS('Families'!$A$6:$A$305,B90)&lt;&gt;1),"Check child / family ID",IF(COUNTIFS($A$6:$A$755,A90,$B$6:$B$755,B90)&lt;&gt;1,"Duplicate child / family",IF(C90="","Add relationship type",""))))</x:f>
      </x:c>
    </x:row>
    <x:row r="91" ht="25" customHeight="1">
      <x:c r="A91" s="10"/>
      <x:c r="B91" s="10"/>
      <x:c r="C91" s="10"/>
      <x:c r="D91" s="10"/>
      <x:c r="E91" s="5" t="str">
        <x:f>IF(AND(B91&lt;&gt;"",B91='Start'!$D$5),COUNTIFS($B$6:B91,B91),"")</x:f>
      </x:c>
      <x:c r="F91" s="5" t="str">
        <x:f>IF(AND(A91="",B91=""),"",IF(OR(COUNTIFS('People'!$A$6:$A$505,A91)&lt;&gt;1,COUNTIFS('Families'!$A$6:$A$305,B91)&lt;&gt;1),"Check child / family ID",IF(COUNTIFS($A$6:$A$755,A91,$B$6:$B$755,B91)&lt;&gt;1,"Duplicate child / family",IF(C91="","Add relationship type",""))))</x:f>
      </x:c>
    </x:row>
    <x:row r="92" ht="25" customHeight="1">
      <x:c r="A92" s="10"/>
      <x:c r="B92" s="10"/>
      <x:c r="C92" s="10"/>
      <x:c r="D92" s="10"/>
      <x:c r="E92" s="5" t="str">
        <x:f>IF(AND(B92&lt;&gt;"",B92='Start'!$D$5),COUNTIFS($B$6:B92,B92),"")</x:f>
      </x:c>
      <x:c r="F92" s="5" t="str">
        <x:f>IF(AND(A92="",B92=""),"",IF(OR(COUNTIFS('People'!$A$6:$A$505,A92)&lt;&gt;1,COUNTIFS('Families'!$A$6:$A$305,B92)&lt;&gt;1),"Check child / family ID",IF(COUNTIFS($A$6:$A$755,A92,$B$6:$B$755,B92)&lt;&gt;1,"Duplicate child / family",IF(C92="","Add relationship type",""))))</x:f>
      </x:c>
    </x:row>
    <x:row r="93" ht="25" customHeight="1">
      <x:c r="A93" s="10"/>
      <x:c r="B93" s="10"/>
      <x:c r="C93" s="10"/>
      <x:c r="D93" s="10"/>
      <x:c r="E93" s="5" t="str">
        <x:f>IF(AND(B93&lt;&gt;"",B93='Start'!$D$5),COUNTIFS($B$6:B93,B93),"")</x:f>
      </x:c>
      <x:c r="F93" s="5" t="str">
        <x:f>IF(AND(A93="",B93=""),"",IF(OR(COUNTIFS('People'!$A$6:$A$505,A93)&lt;&gt;1,COUNTIFS('Families'!$A$6:$A$305,B93)&lt;&gt;1),"Check child / family ID",IF(COUNTIFS($A$6:$A$755,A93,$B$6:$B$755,B93)&lt;&gt;1,"Duplicate child / family",IF(C93="","Add relationship type",""))))</x:f>
      </x:c>
    </x:row>
    <x:row r="94" ht="25" customHeight="1">
      <x:c r="A94" s="10"/>
      <x:c r="B94" s="10"/>
      <x:c r="C94" s="10"/>
      <x:c r="D94" s="10"/>
      <x:c r="E94" s="5" t="str">
        <x:f>IF(AND(B94&lt;&gt;"",B94='Start'!$D$5),COUNTIFS($B$6:B94,B94),"")</x:f>
      </x:c>
      <x:c r="F94" s="5" t="str">
        <x:f>IF(AND(A94="",B94=""),"",IF(OR(COUNTIFS('People'!$A$6:$A$505,A94)&lt;&gt;1,COUNTIFS('Families'!$A$6:$A$305,B94)&lt;&gt;1),"Check child / family ID",IF(COUNTIFS($A$6:$A$755,A94,$B$6:$B$755,B94)&lt;&gt;1,"Duplicate child / family",IF(C94="","Add relationship type",""))))</x:f>
      </x:c>
    </x:row>
    <x:row r="95" ht="25" customHeight="1">
      <x:c r="A95" s="10"/>
      <x:c r="B95" s="10"/>
      <x:c r="C95" s="10"/>
      <x:c r="D95" s="10"/>
      <x:c r="E95" s="5" t="str">
        <x:f>IF(AND(B95&lt;&gt;"",B95='Start'!$D$5),COUNTIFS($B$6:B95,B95),"")</x:f>
      </x:c>
      <x:c r="F95" s="5" t="str">
        <x:f>IF(AND(A95="",B95=""),"",IF(OR(COUNTIFS('People'!$A$6:$A$505,A95)&lt;&gt;1,COUNTIFS('Families'!$A$6:$A$305,B95)&lt;&gt;1),"Check child / family ID",IF(COUNTIFS($A$6:$A$755,A95,$B$6:$B$755,B95)&lt;&gt;1,"Duplicate child / family",IF(C95="","Add relationship type",""))))</x:f>
      </x:c>
    </x:row>
    <x:row r="96" ht="25" customHeight="1">
      <x:c r="A96" s="10"/>
      <x:c r="B96" s="10"/>
      <x:c r="C96" s="10"/>
      <x:c r="D96" s="10"/>
      <x:c r="E96" s="5" t="str">
        <x:f>IF(AND(B96&lt;&gt;"",B96='Start'!$D$5),COUNTIFS($B$6:B96,B96),"")</x:f>
      </x:c>
      <x:c r="F96" s="5" t="str">
        <x:f>IF(AND(A96="",B96=""),"",IF(OR(COUNTIFS('People'!$A$6:$A$505,A96)&lt;&gt;1,COUNTIFS('Families'!$A$6:$A$305,B96)&lt;&gt;1),"Check child / family ID",IF(COUNTIFS($A$6:$A$755,A96,$B$6:$B$755,B96)&lt;&gt;1,"Duplicate child / family",IF(C96="","Add relationship type",""))))</x:f>
      </x:c>
    </x:row>
    <x:row r="97" ht="25" customHeight="1">
      <x:c r="A97" s="10"/>
      <x:c r="B97" s="10"/>
      <x:c r="C97" s="10"/>
      <x:c r="D97" s="10"/>
      <x:c r="E97" s="5" t="str">
        <x:f>IF(AND(B97&lt;&gt;"",B97='Start'!$D$5),COUNTIFS($B$6:B97,B97),"")</x:f>
      </x:c>
      <x:c r="F97" s="5" t="str">
        <x:f>IF(AND(A97="",B97=""),"",IF(OR(COUNTIFS('People'!$A$6:$A$505,A97)&lt;&gt;1,COUNTIFS('Families'!$A$6:$A$305,B97)&lt;&gt;1),"Check child / family ID",IF(COUNTIFS($A$6:$A$755,A97,$B$6:$B$755,B97)&lt;&gt;1,"Duplicate child / family",IF(C97="","Add relationship type",""))))</x:f>
      </x:c>
    </x:row>
    <x:row r="98" ht="25" customHeight="1">
      <x:c r="A98" s="10"/>
      <x:c r="B98" s="10"/>
      <x:c r="C98" s="10"/>
      <x:c r="D98" s="10"/>
      <x:c r="E98" s="5" t="str">
        <x:f>IF(AND(B98&lt;&gt;"",B98='Start'!$D$5),COUNTIFS($B$6:B98,B98),"")</x:f>
      </x:c>
      <x:c r="F98" s="5" t="str">
        <x:f>IF(AND(A98="",B98=""),"",IF(OR(COUNTIFS('People'!$A$6:$A$505,A98)&lt;&gt;1,COUNTIFS('Families'!$A$6:$A$305,B98)&lt;&gt;1),"Check child / family ID",IF(COUNTIFS($A$6:$A$755,A98,$B$6:$B$755,B98)&lt;&gt;1,"Duplicate child / family",IF(C98="","Add relationship type",""))))</x:f>
      </x:c>
    </x:row>
    <x:row r="99" ht="25" customHeight="1">
      <x:c r="A99" s="10"/>
      <x:c r="B99" s="10"/>
      <x:c r="C99" s="10"/>
      <x:c r="D99" s="10"/>
      <x:c r="E99" s="5" t="str">
        <x:f>IF(AND(B99&lt;&gt;"",B99='Start'!$D$5),COUNTIFS($B$6:B99,B99),"")</x:f>
      </x:c>
      <x:c r="F99" s="5" t="str">
        <x:f>IF(AND(A99="",B99=""),"",IF(OR(COUNTIFS('People'!$A$6:$A$505,A99)&lt;&gt;1,COUNTIFS('Families'!$A$6:$A$305,B99)&lt;&gt;1),"Check child / family ID",IF(COUNTIFS($A$6:$A$755,A99,$B$6:$B$755,B99)&lt;&gt;1,"Duplicate child / family",IF(C99="","Add relationship type",""))))</x:f>
      </x:c>
    </x:row>
    <x:row r="100" ht="25" customHeight="1">
      <x:c r="A100" s="10"/>
      <x:c r="B100" s="10"/>
      <x:c r="C100" s="10"/>
      <x:c r="D100" s="10"/>
      <x:c r="E100" s="5" t="str">
        <x:f>IF(AND(B100&lt;&gt;"",B100='Start'!$D$5),COUNTIFS($B$6:B100,B100),"")</x:f>
      </x:c>
      <x:c r="F100" s="5" t="str">
        <x:f>IF(AND(A100="",B100=""),"",IF(OR(COUNTIFS('People'!$A$6:$A$505,A100)&lt;&gt;1,COUNTIFS('Families'!$A$6:$A$305,B100)&lt;&gt;1),"Check child / family ID",IF(COUNTIFS($A$6:$A$755,A100,$B$6:$B$755,B100)&lt;&gt;1,"Duplicate child / family",IF(C100="","Add relationship type",""))))</x:f>
      </x:c>
    </x:row>
    <x:row r="101" ht="25" customHeight="1">
      <x:c r="A101" s="10"/>
      <x:c r="B101" s="10"/>
      <x:c r="C101" s="10"/>
      <x:c r="D101" s="10"/>
      <x:c r="E101" s="5" t="str">
        <x:f>IF(AND(B101&lt;&gt;"",B101='Start'!$D$5),COUNTIFS($B$6:B101,B101),"")</x:f>
      </x:c>
      <x:c r="F101" s="5" t="str">
        <x:f>IF(AND(A101="",B101=""),"",IF(OR(COUNTIFS('People'!$A$6:$A$505,A101)&lt;&gt;1,COUNTIFS('Families'!$A$6:$A$305,B101)&lt;&gt;1),"Check child / family ID",IF(COUNTIFS($A$6:$A$755,A101,$B$6:$B$755,B101)&lt;&gt;1,"Duplicate child / family",IF(C101="","Add relationship type",""))))</x:f>
      </x:c>
    </x:row>
    <x:row r="102" ht="25" customHeight="1">
      <x:c r="A102" s="10"/>
      <x:c r="B102" s="10"/>
      <x:c r="C102" s="10"/>
      <x:c r="D102" s="10"/>
      <x:c r="E102" s="5" t="str">
        <x:f>IF(AND(B102&lt;&gt;"",B102='Start'!$D$5),COUNTIFS($B$6:B102,B102),"")</x:f>
      </x:c>
      <x:c r="F102" s="5" t="str">
        <x:f>IF(AND(A102="",B102=""),"",IF(OR(COUNTIFS('People'!$A$6:$A$505,A102)&lt;&gt;1,COUNTIFS('Families'!$A$6:$A$305,B102)&lt;&gt;1),"Check child / family ID",IF(COUNTIFS($A$6:$A$755,A102,$B$6:$B$755,B102)&lt;&gt;1,"Duplicate child / family",IF(C102="","Add relationship type",""))))</x:f>
      </x:c>
    </x:row>
    <x:row r="103" ht="25" customHeight="1">
      <x:c r="A103" s="10"/>
      <x:c r="B103" s="10"/>
      <x:c r="C103" s="10"/>
      <x:c r="D103" s="10"/>
      <x:c r="E103" s="5" t="str">
        <x:f>IF(AND(B103&lt;&gt;"",B103='Start'!$D$5),COUNTIFS($B$6:B103,B103),"")</x:f>
      </x:c>
      <x:c r="F103" s="5" t="str">
        <x:f>IF(AND(A103="",B103=""),"",IF(OR(COUNTIFS('People'!$A$6:$A$505,A103)&lt;&gt;1,COUNTIFS('Families'!$A$6:$A$305,B103)&lt;&gt;1),"Check child / family ID",IF(COUNTIFS($A$6:$A$755,A103,$B$6:$B$755,B103)&lt;&gt;1,"Duplicate child / family",IF(C103="","Add relationship type",""))))</x:f>
      </x:c>
    </x:row>
    <x:row r="104" ht="25" customHeight="1">
      <x:c r="A104" s="10"/>
      <x:c r="B104" s="10"/>
      <x:c r="C104" s="10"/>
      <x:c r="D104" s="10"/>
      <x:c r="E104" s="5" t="str">
        <x:f>IF(AND(B104&lt;&gt;"",B104='Start'!$D$5),COUNTIFS($B$6:B104,B104),"")</x:f>
      </x:c>
      <x:c r="F104" s="5" t="str">
        <x:f>IF(AND(A104="",B104=""),"",IF(OR(COUNTIFS('People'!$A$6:$A$505,A104)&lt;&gt;1,COUNTIFS('Families'!$A$6:$A$305,B104)&lt;&gt;1),"Check child / family ID",IF(COUNTIFS($A$6:$A$755,A104,$B$6:$B$755,B104)&lt;&gt;1,"Duplicate child / family",IF(C104="","Add relationship type",""))))</x:f>
      </x:c>
    </x:row>
    <x:row r="105" ht="25" customHeight="1">
      <x:c r="A105" s="10"/>
      <x:c r="B105" s="10"/>
      <x:c r="C105" s="10"/>
      <x:c r="D105" s="10"/>
      <x:c r="E105" s="5" t="str">
        <x:f>IF(AND(B105&lt;&gt;"",B105='Start'!$D$5),COUNTIFS($B$6:B105,B105),"")</x:f>
      </x:c>
      <x:c r="F105" s="5" t="str">
        <x:f>IF(AND(A105="",B105=""),"",IF(OR(COUNTIFS('People'!$A$6:$A$505,A105)&lt;&gt;1,COUNTIFS('Families'!$A$6:$A$305,B105)&lt;&gt;1),"Check child / family ID",IF(COUNTIFS($A$6:$A$755,A105,$B$6:$B$755,B105)&lt;&gt;1,"Duplicate child / family",IF(C105="","Add relationship type",""))))</x:f>
      </x:c>
    </x:row>
    <x:row r="106" ht="25" customHeight="1">
      <x:c r="A106" s="10"/>
      <x:c r="B106" s="10"/>
      <x:c r="C106" s="10"/>
      <x:c r="D106" s="10"/>
      <x:c r="E106" s="5" t="str">
        <x:f>IF(AND(B106&lt;&gt;"",B106='Start'!$D$5),COUNTIFS($B$6:B106,B106),"")</x:f>
      </x:c>
      <x:c r="F106" s="5" t="str">
        <x:f>IF(AND(A106="",B106=""),"",IF(OR(COUNTIFS('People'!$A$6:$A$505,A106)&lt;&gt;1,COUNTIFS('Families'!$A$6:$A$305,B106)&lt;&gt;1),"Check child / family ID",IF(COUNTIFS($A$6:$A$755,A106,$B$6:$B$755,B106)&lt;&gt;1,"Duplicate child / family",IF(C106="","Add relationship type",""))))</x:f>
      </x:c>
    </x:row>
    <x:row r="107" ht="25" customHeight="1">
      <x:c r="A107" s="10"/>
      <x:c r="B107" s="10"/>
      <x:c r="C107" s="10"/>
      <x:c r="D107" s="10"/>
      <x:c r="E107" s="5" t="str">
        <x:f>IF(AND(B107&lt;&gt;"",B107='Start'!$D$5),COUNTIFS($B$6:B107,B107),"")</x:f>
      </x:c>
      <x:c r="F107" s="5" t="str">
        <x:f>IF(AND(A107="",B107=""),"",IF(OR(COUNTIFS('People'!$A$6:$A$505,A107)&lt;&gt;1,COUNTIFS('Families'!$A$6:$A$305,B107)&lt;&gt;1),"Check child / family ID",IF(COUNTIFS($A$6:$A$755,A107,$B$6:$B$755,B107)&lt;&gt;1,"Duplicate child / family",IF(C107="","Add relationship type",""))))</x:f>
      </x:c>
    </x:row>
    <x:row r="108" ht="25" customHeight="1">
      <x:c r="A108" s="10"/>
      <x:c r="B108" s="10"/>
      <x:c r="C108" s="10"/>
      <x:c r="D108" s="10"/>
      <x:c r="E108" s="5" t="str">
        <x:f>IF(AND(B108&lt;&gt;"",B108='Start'!$D$5),COUNTIFS($B$6:B108,B108),"")</x:f>
      </x:c>
      <x:c r="F108" s="5" t="str">
        <x:f>IF(AND(A108="",B108=""),"",IF(OR(COUNTIFS('People'!$A$6:$A$505,A108)&lt;&gt;1,COUNTIFS('Families'!$A$6:$A$305,B108)&lt;&gt;1),"Check child / family ID",IF(COUNTIFS($A$6:$A$755,A108,$B$6:$B$755,B108)&lt;&gt;1,"Duplicate child / family",IF(C108="","Add relationship type",""))))</x:f>
      </x:c>
    </x:row>
    <x:row r="109" ht="25" customHeight="1">
      <x:c r="A109" s="10"/>
      <x:c r="B109" s="10"/>
      <x:c r="C109" s="10"/>
      <x:c r="D109" s="10"/>
      <x:c r="E109" s="5" t="str">
        <x:f>IF(AND(B109&lt;&gt;"",B109='Start'!$D$5),COUNTIFS($B$6:B109,B109),"")</x:f>
      </x:c>
      <x:c r="F109" s="5" t="str">
        <x:f>IF(AND(A109="",B109=""),"",IF(OR(COUNTIFS('People'!$A$6:$A$505,A109)&lt;&gt;1,COUNTIFS('Families'!$A$6:$A$305,B109)&lt;&gt;1),"Check child / family ID",IF(COUNTIFS($A$6:$A$755,A109,$B$6:$B$755,B109)&lt;&gt;1,"Duplicate child / family",IF(C109="","Add relationship type",""))))</x:f>
      </x:c>
    </x:row>
    <x:row r="110" ht="25" customHeight="1">
      <x:c r="A110" s="10"/>
      <x:c r="B110" s="10"/>
      <x:c r="C110" s="10"/>
      <x:c r="D110" s="10"/>
      <x:c r="E110" s="5" t="str">
        <x:f>IF(AND(B110&lt;&gt;"",B110='Start'!$D$5),COUNTIFS($B$6:B110,B110),"")</x:f>
      </x:c>
      <x:c r="F110" s="5" t="str">
        <x:f>IF(AND(A110="",B110=""),"",IF(OR(COUNTIFS('People'!$A$6:$A$505,A110)&lt;&gt;1,COUNTIFS('Families'!$A$6:$A$305,B110)&lt;&gt;1),"Check child / family ID",IF(COUNTIFS($A$6:$A$755,A110,$B$6:$B$755,B110)&lt;&gt;1,"Duplicate child / family",IF(C110="","Add relationship type",""))))</x:f>
      </x:c>
    </x:row>
    <x:row r="111" ht="25" customHeight="1">
      <x:c r="A111" s="10"/>
      <x:c r="B111" s="10"/>
      <x:c r="C111" s="10"/>
      <x:c r="D111" s="10"/>
      <x:c r="E111" s="5" t="str">
        <x:f>IF(AND(B111&lt;&gt;"",B111='Start'!$D$5),COUNTIFS($B$6:B111,B111),"")</x:f>
      </x:c>
      <x:c r="F111" s="5" t="str">
        <x:f>IF(AND(A111="",B111=""),"",IF(OR(COUNTIFS('People'!$A$6:$A$505,A111)&lt;&gt;1,COUNTIFS('Families'!$A$6:$A$305,B111)&lt;&gt;1),"Check child / family ID",IF(COUNTIFS($A$6:$A$755,A111,$B$6:$B$755,B111)&lt;&gt;1,"Duplicate child / family",IF(C111="","Add relationship type",""))))</x:f>
      </x:c>
    </x:row>
    <x:row r="112" ht="25" customHeight="1">
      <x:c r="A112" s="10"/>
      <x:c r="B112" s="10"/>
      <x:c r="C112" s="10"/>
      <x:c r="D112" s="10"/>
      <x:c r="E112" s="5" t="str">
        <x:f>IF(AND(B112&lt;&gt;"",B112='Start'!$D$5),COUNTIFS($B$6:B112,B112),"")</x:f>
      </x:c>
      <x:c r="F112" s="5" t="str">
        <x:f>IF(AND(A112="",B112=""),"",IF(OR(COUNTIFS('People'!$A$6:$A$505,A112)&lt;&gt;1,COUNTIFS('Families'!$A$6:$A$305,B112)&lt;&gt;1),"Check child / family ID",IF(COUNTIFS($A$6:$A$755,A112,$B$6:$B$755,B112)&lt;&gt;1,"Duplicate child / family",IF(C112="","Add relationship type",""))))</x:f>
      </x:c>
    </x:row>
    <x:row r="113" ht="25" customHeight="1">
      <x:c r="A113" s="10"/>
      <x:c r="B113" s="10"/>
      <x:c r="C113" s="10"/>
      <x:c r="D113" s="10"/>
      <x:c r="E113" s="5" t="str">
        <x:f>IF(AND(B113&lt;&gt;"",B113='Start'!$D$5),COUNTIFS($B$6:B113,B113),"")</x:f>
      </x:c>
      <x:c r="F113" s="5" t="str">
        <x:f>IF(AND(A113="",B113=""),"",IF(OR(COUNTIFS('People'!$A$6:$A$505,A113)&lt;&gt;1,COUNTIFS('Families'!$A$6:$A$305,B113)&lt;&gt;1),"Check child / family ID",IF(COUNTIFS($A$6:$A$755,A113,$B$6:$B$755,B113)&lt;&gt;1,"Duplicate child / family",IF(C113="","Add relationship type",""))))</x:f>
      </x:c>
    </x:row>
    <x:row r="114" ht="25" customHeight="1">
      <x:c r="A114" s="10"/>
      <x:c r="B114" s="10"/>
      <x:c r="C114" s="10"/>
      <x:c r="D114" s="10"/>
      <x:c r="E114" s="5" t="str">
        <x:f>IF(AND(B114&lt;&gt;"",B114='Start'!$D$5),COUNTIFS($B$6:B114,B114),"")</x:f>
      </x:c>
      <x:c r="F114" s="5" t="str">
        <x:f>IF(AND(A114="",B114=""),"",IF(OR(COUNTIFS('People'!$A$6:$A$505,A114)&lt;&gt;1,COUNTIFS('Families'!$A$6:$A$305,B114)&lt;&gt;1),"Check child / family ID",IF(COUNTIFS($A$6:$A$755,A114,$B$6:$B$755,B114)&lt;&gt;1,"Duplicate child / family",IF(C114="","Add relationship type",""))))</x:f>
      </x:c>
    </x:row>
    <x:row r="115" ht="25" customHeight="1">
      <x:c r="A115" s="10"/>
      <x:c r="B115" s="10"/>
      <x:c r="C115" s="10"/>
      <x:c r="D115" s="10"/>
      <x:c r="E115" s="5" t="str">
        <x:f>IF(AND(B115&lt;&gt;"",B115='Start'!$D$5),COUNTIFS($B$6:B115,B115),"")</x:f>
      </x:c>
      <x:c r="F115" s="5" t="str">
        <x:f>IF(AND(A115="",B115=""),"",IF(OR(COUNTIFS('People'!$A$6:$A$505,A115)&lt;&gt;1,COUNTIFS('Families'!$A$6:$A$305,B115)&lt;&gt;1),"Check child / family ID",IF(COUNTIFS($A$6:$A$755,A115,$B$6:$B$755,B115)&lt;&gt;1,"Duplicate child / family",IF(C115="","Add relationship type",""))))</x:f>
      </x:c>
    </x:row>
    <x:row r="116" ht="25" customHeight="1">
      <x:c r="A116" s="10"/>
      <x:c r="B116" s="10"/>
      <x:c r="C116" s="10"/>
      <x:c r="D116" s="10"/>
      <x:c r="E116" s="5" t="str">
        <x:f>IF(AND(B116&lt;&gt;"",B116='Start'!$D$5),COUNTIFS($B$6:B116,B116),"")</x:f>
      </x:c>
      <x:c r="F116" s="5" t="str">
        <x:f>IF(AND(A116="",B116=""),"",IF(OR(COUNTIFS('People'!$A$6:$A$505,A116)&lt;&gt;1,COUNTIFS('Families'!$A$6:$A$305,B116)&lt;&gt;1),"Check child / family ID",IF(COUNTIFS($A$6:$A$755,A116,$B$6:$B$755,B116)&lt;&gt;1,"Duplicate child / family",IF(C116="","Add relationship type",""))))</x:f>
      </x:c>
    </x:row>
    <x:row r="117" ht="25" customHeight="1">
      <x:c r="A117" s="10"/>
      <x:c r="B117" s="10"/>
      <x:c r="C117" s="10"/>
      <x:c r="D117" s="10"/>
      <x:c r="E117" s="5" t="str">
        <x:f>IF(AND(B117&lt;&gt;"",B117='Start'!$D$5),COUNTIFS($B$6:B117,B117),"")</x:f>
      </x:c>
      <x:c r="F117" s="5" t="str">
        <x:f>IF(AND(A117="",B117=""),"",IF(OR(COUNTIFS('People'!$A$6:$A$505,A117)&lt;&gt;1,COUNTIFS('Families'!$A$6:$A$305,B117)&lt;&gt;1),"Check child / family ID",IF(COUNTIFS($A$6:$A$755,A117,$B$6:$B$755,B117)&lt;&gt;1,"Duplicate child / family",IF(C117="","Add relationship type",""))))</x:f>
      </x:c>
    </x:row>
    <x:row r="118" ht="25" customHeight="1">
      <x:c r="A118" s="10"/>
      <x:c r="B118" s="10"/>
      <x:c r="C118" s="10"/>
      <x:c r="D118" s="10"/>
      <x:c r="E118" s="5" t="str">
        <x:f>IF(AND(B118&lt;&gt;"",B118='Start'!$D$5),COUNTIFS($B$6:B118,B118),"")</x:f>
      </x:c>
      <x:c r="F118" s="5" t="str">
        <x:f>IF(AND(A118="",B118=""),"",IF(OR(COUNTIFS('People'!$A$6:$A$505,A118)&lt;&gt;1,COUNTIFS('Families'!$A$6:$A$305,B118)&lt;&gt;1),"Check child / family ID",IF(COUNTIFS($A$6:$A$755,A118,$B$6:$B$755,B118)&lt;&gt;1,"Duplicate child / family",IF(C118="","Add relationship type",""))))</x:f>
      </x:c>
    </x:row>
    <x:row r="119" ht="25" customHeight="1">
      <x:c r="A119" s="10"/>
      <x:c r="B119" s="10"/>
      <x:c r="C119" s="10"/>
      <x:c r="D119" s="10"/>
      <x:c r="E119" s="5" t="str">
        <x:f>IF(AND(B119&lt;&gt;"",B119='Start'!$D$5),COUNTIFS($B$6:B119,B119),"")</x:f>
      </x:c>
      <x:c r="F119" s="5" t="str">
        <x:f>IF(AND(A119="",B119=""),"",IF(OR(COUNTIFS('People'!$A$6:$A$505,A119)&lt;&gt;1,COUNTIFS('Families'!$A$6:$A$305,B119)&lt;&gt;1),"Check child / family ID",IF(COUNTIFS($A$6:$A$755,A119,$B$6:$B$755,B119)&lt;&gt;1,"Duplicate child / family",IF(C119="","Add relationship type",""))))</x:f>
      </x:c>
    </x:row>
    <x:row r="120" ht="25" customHeight="1">
      <x:c r="A120" s="10"/>
      <x:c r="B120" s="10"/>
      <x:c r="C120" s="10"/>
      <x:c r="D120" s="10"/>
      <x:c r="E120" s="5" t="str">
        <x:f>IF(AND(B120&lt;&gt;"",B120='Start'!$D$5),COUNTIFS($B$6:B120,B120),"")</x:f>
      </x:c>
      <x:c r="F120" s="5" t="str">
        <x:f>IF(AND(A120="",B120=""),"",IF(OR(COUNTIFS('People'!$A$6:$A$505,A120)&lt;&gt;1,COUNTIFS('Families'!$A$6:$A$305,B120)&lt;&gt;1),"Check child / family ID",IF(COUNTIFS($A$6:$A$755,A120,$B$6:$B$755,B120)&lt;&gt;1,"Duplicate child / family",IF(C120="","Add relationship type",""))))</x:f>
      </x:c>
    </x:row>
    <x:row r="121" ht="25" customHeight="1">
      <x:c r="A121" s="10"/>
      <x:c r="B121" s="10"/>
      <x:c r="C121" s="10"/>
      <x:c r="D121" s="10"/>
      <x:c r="E121" s="5" t="str">
        <x:f>IF(AND(B121&lt;&gt;"",B121='Start'!$D$5),COUNTIFS($B$6:B121,B121),"")</x:f>
      </x:c>
      <x:c r="F121" s="5" t="str">
        <x:f>IF(AND(A121="",B121=""),"",IF(OR(COUNTIFS('People'!$A$6:$A$505,A121)&lt;&gt;1,COUNTIFS('Families'!$A$6:$A$305,B121)&lt;&gt;1),"Check child / family ID",IF(COUNTIFS($A$6:$A$755,A121,$B$6:$B$755,B121)&lt;&gt;1,"Duplicate child / family",IF(C121="","Add relationship type",""))))</x:f>
      </x:c>
    </x:row>
    <x:row r="122" ht="25" customHeight="1">
      <x:c r="A122" s="10"/>
      <x:c r="B122" s="10"/>
      <x:c r="C122" s="10"/>
      <x:c r="D122" s="10"/>
      <x:c r="E122" s="5" t="str">
        <x:f>IF(AND(B122&lt;&gt;"",B122='Start'!$D$5),COUNTIFS($B$6:B122,B122),"")</x:f>
      </x:c>
      <x:c r="F122" s="5" t="str">
        <x:f>IF(AND(A122="",B122=""),"",IF(OR(COUNTIFS('People'!$A$6:$A$505,A122)&lt;&gt;1,COUNTIFS('Families'!$A$6:$A$305,B122)&lt;&gt;1),"Check child / family ID",IF(COUNTIFS($A$6:$A$755,A122,$B$6:$B$755,B122)&lt;&gt;1,"Duplicate child / family",IF(C122="","Add relationship type",""))))</x:f>
      </x:c>
    </x:row>
    <x:row r="123" ht="25" customHeight="1">
      <x:c r="A123" s="10"/>
      <x:c r="B123" s="10"/>
      <x:c r="C123" s="10"/>
      <x:c r="D123" s="10"/>
      <x:c r="E123" s="5" t="str">
        <x:f>IF(AND(B123&lt;&gt;"",B123='Start'!$D$5),COUNTIFS($B$6:B123,B123),"")</x:f>
      </x:c>
      <x:c r="F123" s="5" t="str">
        <x:f>IF(AND(A123="",B123=""),"",IF(OR(COUNTIFS('People'!$A$6:$A$505,A123)&lt;&gt;1,COUNTIFS('Families'!$A$6:$A$305,B123)&lt;&gt;1),"Check child / family ID",IF(COUNTIFS($A$6:$A$755,A123,$B$6:$B$755,B123)&lt;&gt;1,"Duplicate child / family",IF(C123="","Add relationship type",""))))</x:f>
      </x:c>
    </x:row>
    <x:row r="124" ht="25" customHeight="1">
      <x:c r="A124" s="10"/>
      <x:c r="B124" s="10"/>
      <x:c r="C124" s="10"/>
      <x:c r="D124" s="10"/>
      <x:c r="E124" s="5" t="str">
        <x:f>IF(AND(B124&lt;&gt;"",B124='Start'!$D$5),COUNTIFS($B$6:B124,B124),"")</x:f>
      </x:c>
      <x:c r="F124" s="5" t="str">
        <x:f>IF(AND(A124="",B124=""),"",IF(OR(COUNTIFS('People'!$A$6:$A$505,A124)&lt;&gt;1,COUNTIFS('Families'!$A$6:$A$305,B124)&lt;&gt;1),"Check child / family ID",IF(COUNTIFS($A$6:$A$755,A124,$B$6:$B$755,B124)&lt;&gt;1,"Duplicate child / family",IF(C124="","Add relationship type",""))))</x:f>
      </x:c>
    </x:row>
    <x:row r="125" ht="25" customHeight="1">
      <x:c r="A125" s="10"/>
      <x:c r="B125" s="10"/>
      <x:c r="C125" s="10"/>
      <x:c r="D125" s="10"/>
      <x:c r="E125" s="5" t="str">
        <x:f>IF(AND(B125&lt;&gt;"",B125='Start'!$D$5),COUNTIFS($B$6:B125,B125),"")</x:f>
      </x:c>
      <x:c r="F125" s="5" t="str">
        <x:f>IF(AND(A125="",B125=""),"",IF(OR(COUNTIFS('People'!$A$6:$A$505,A125)&lt;&gt;1,COUNTIFS('Families'!$A$6:$A$305,B125)&lt;&gt;1),"Check child / family ID",IF(COUNTIFS($A$6:$A$755,A125,$B$6:$B$755,B125)&lt;&gt;1,"Duplicate child / family",IF(C125="","Add relationship type",""))))</x:f>
      </x:c>
    </x:row>
    <x:row r="126" ht="25" customHeight="1">
      <x:c r="A126" s="10"/>
      <x:c r="B126" s="10"/>
      <x:c r="C126" s="10"/>
      <x:c r="D126" s="10"/>
      <x:c r="E126" s="5" t="str">
        <x:f>IF(AND(B126&lt;&gt;"",B126='Start'!$D$5),COUNTIFS($B$6:B126,B126),"")</x:f>
      </x:c>
      <x:c r="F126" s="5" t="str">
        <x:f>IF(AND(A126="",B126=""),"",IF(OR(COUNTIFS('People'!$A$6:$A$505,A126)&lt;&gt;1,COUNTIFS('Families'!$A$6:$A$305,B126)&lt;&gt;1),"Check child / family ID",IF(COUNTIFS($A$6:$A$755,A126,$B$6:$B$755,B126)&lt;&gt;1,"Duplicate child / family",IF(C126="","Add relationship type",""))))</x:f>
      </x:c>
    </x:row>
    <x:row r="127" ht="25" customHeight="1">
      <x:c r="A127" s="10"/>
      <x:c r="B127" s="10"/>
      <x:c r="C127" s="10"/>
      <x:c r="D127" s="10"/>
      <x:c r="E127" s="5" t="str">
        <x:f>IF(AND(B127&lt;&gt;"",B127='Start'!$D$5),COUNTIFS($B$6:B127,B127),"")</x:f>
      </x:c>
      <x:c r="F127" s="5" t="str">
        <x:f>IF(AND(A127="",B127=""),"",IF(OR(COUNTIFS('People'!$A$6:$A$505,A127)&lt;&gt;1,COUNTIFS('Families'!$A$6:$A$305,B127)&lt;&gt;1),"Check child / family ID",IF(COUNTIFS($A$6:$A$755,A127,$B$6:$B$755,B127)&lt;&gt;1,"Duplicate child / family",IF(C127="","Add relationship type",""))))</x:f>
      </x:c>
    </x:row>
    <x:row r="128" ht="25" customHeight="1">
      <x:c r="A128" s="10"/>
      <x:c r="B128" s="10"/>
      <x:c r="C128" s="10"/>
      <x:c r="D128" s="10"/>
      <x:c r="E128" s="5" t="str">
        <x:f>IF(AND(B128&lt;&gt;"",B128='Start'!$D$5),COUNTIFS($B$6:B128,B128),"")</x:f>
      </x:c>
      <x:c r="F128" s="5" t="str">
        <x:f>IF(AND(A128="",B128=""),"",IF(OR(COUNTIFS('People'!$A$6:$A$505,A128)&lt;&gt;1,COUNTIFS('Families'!$A$6:$A$305,B128)&lt;&gt;1),"Check child / family ID",IF(COUNTIFS($A$6:$A$755,A128,$B$6:$B$755,B128)&lt;&gt;1,"Duplicate child / family",IF(C128="","Add relationship type",""))))</x:f>
      </x:c>
    </x:row>
    <x:row r="129" ht="25" customHeight="1">
      <x:c r="A129" s="10"/>
      <x:c r="B129" s="10"/>
      <x:c r="C129" s="10"/>
      <x:c r="D129" s="10"/>
      <x:c r="E129" s="5" t="str">
        <x:f>IF(AND(B129&lt;&gt;"",B129='Start'!$D$5),COUNTIFS($B$6:B129,B129),"")</x:f>
      </x:c>
      <x:c r="F129" s="5" t="str">
        <x:f>IF(AND(A129="",B129=""),"",IF(OR(COUNTIFS('People'!$A$6:$A$505,A129)&lt;&gt;1,COUNTIFS('Families'!$A$6:$A$305,B129)&lt;&gt;1),"Check child / family ID",IF(COUNTIFS($A$6:$A$755,A129,$B$6:$B$755,B129)&lt;&gt;1,"Duplicate child / family",IF(C129="","Add relationship type",""))))</x:f>
      </x:c>
    </x:row>
    <x:row r="130" ht="25" customHeight="1">
      <x:c r="A130" s="10"/>
      <x:c r="B130" s="10"/>
      <x:c r="C130" s="10"/>
      <x:c r="D130" s="10"/>
      <x:c r="E130" s="5" t="str">
        <x:f>IF(AND(B130&lt;&gt;"",B130='Start'!$D$5),COUNTIFS($B$6:B130,B130),"")</x:f>
      </x:c>
      <x:c r="F130" s="5" t="str">
        <x:f>IF(AND(A130="",B130=""),"",IF(OR(COUNTIFS('People'!$A$6:$A$505,A130)&lt;&gt;1,COUNTIFS('Families'!$A$6:$A$305,B130)&lt;&gt;1),"Check child / family ID",IF(COUNTIFS($A$6:$A$755,A130,$B$6:$B$755,B130)&lt;&gt;1,"Duplicate child / family",IF(C130="","Add relationship type",""))))</x:f>
      </x:c>
    </x:row>
    <x:row r="131" ht="25" customHeight="1">
      <x:c r="A131" s="10"/>
      <x:c r="B131" s="10"/>
      <x:c r="C131" s="10"/>
      <x:c r="D131" s="10"/>
      <x:c r="E131" s="5" t="str">
        <x:f>IF(AND(B131&lt;&gt;"",B131='Start'!$D$5),COUNTIFS($B$6:B131,B131),"")</x:f>
      </x:c>
      <x:c r="F131" s="5" t="str">
        <x:f>IF(AND(A131="",B131=""),"",IF(OR(COUNTIFS('People'!$A$6:$A$505,A131)&lt;&gt;1,COUNTIFS('Families'!$A$6:$A$305,B131)&lt;&gt;1),"Check child / family ID",IF(COUNTIFS($A$6:$A$755,A131,$B$6:$B$755,B131)&lt;&gt;1,"Duplicate child / family",IF(C131="","Add relationship type",""))))</x:f>
      </x:c>
    </x:row>
    <x:row r="132" ht="25" customHeight="1">
      <x:c r="A132" s="10"/>
      <x:c r="B132" s="10"/>
      <x:c r="C132" s="10"/>
      <x:c r="D132" s="10"/>
      <x:c r="E132" s="5" t="str">
        <x:f>IF(AND(B132&lt;&gt;"",B132='Start'!$D$5),COUNTIFS($B$6:B132,B132),"")</x:f>
      </x:c>
      <x:c r="F132" s="5" t="str">
        <x:f>IF(AND(A132="",B132=""),"",IF(OR(COUNTIFS('People'!$A$6:$A$505,A132)&lt;&gt;1,COUNTIFS('Families'!$A$6:$A$305,B132)&lt;&gt;1),"Check child / family ID",IF(COUNTIFS($A$6:$A$755,A132,$B$6:$B$755,B132)&lt;&gt;1,"Duplicate child / family",IF(C132="","Add relationship type",""))))</x:f>
      </x:c>
    </x:row>
    <x:row r="133" ht="25" customHeight="1">
      <x:c r="A133" s="10"/>
      <x:c r="B133" s="10"/>
      <x:c r="C133" s="10"/>
      <x:c r="D133" s="10"/>
      <x:c r="E133" s="5" t="str">
        <x:f>IF(AND(B133&lt;&gt;"",B133='Start'!$D$5),COUNTIFS($B$6:B133,B133),"")</x:f>
      </x:c>
      <x:c r="F133" s="5" t="str">
        <x:f>IF(AND(A133="",B133=""),"",IF(OR(COUNTIFS('People'!$A$6:$A$505,A133)&lt;&gt;1,COUNTIFS('Families'!$A$6:$A$305,B133)&lt;&gt;1),"Check child / family ID",IF(COUNTIFS($A$6:$A$755,A133,$B$6:$B$755,B133)&lt;&gt;1,"Duplicate child / family",IF(C133="","Add relationship type",""))))</x:f>
      </x:c>
    </x:row>
    <x:row r="134" ht="25" customHeight="1">
      <x:c r="A134" s="10"/>
      <x:c r="B134" s="10"/>
      <x:c r="C134" s="10"/>
      <x:c r="D134" s="10"/>
      <x:c r="E134" s="5" t="str">
        <x:f>IF(AND(B134&lt;&gt;"",B134='Start'!$D$5),COUNTIFS($B$6:B134,B134),"")</x:f>
      </x:c>
      <x:c r="F134" s="5" t="str">
        <x:f>IF(AND(A134="",B134=""),"",IF(OR(COUNTIFS('People'!$A$6:$A$505,A134)&lt;&gt;1,COUNTIFS('Families'!$A$6:$A$305,B134)&lt;&gt;1),"Check child / family ID",IF(COUNTIFS($A$6:$A$755,A134,$B$6:$B$755,B134)&lt;&gt;1,"Duplicate child / family",IF(C134="","Add relationship type",""))))</x:f>
      </x:c>
    </x:row>
    <x:row r="135" ht="25" customHeight="1">
      <x:c r="A135" s="10"/>
      <x:c r="B135" s="10"/>
      <x:c r="C135" s="10"/>
      <x:c r="D135" s="10"/>
      <x:c r="E135" s="5" t="str">
        <x:f>IF(AND(B135&lt;&gt;"",B135='Start'!$D$5),COUNTIFS($B$6:B135,B135),"")</x:f>
      </x:c>
      <x:c r="F135" s="5" t="str">
        <x:f>IF(AND(A135="",B135=""),"",IF(OR(COUNTIFS('People'!$A$6:$A$505,A135)&lt;&gt;1,COUNTIFS('Families'!$A$6:$A$305,B135)&lt;&gt;1),"Check child / family ID",IF(COUNTIFS($A$6:$A$755,A135,$B$6:$B$755,B135)&lt;&gt;1,"Duplicate child / family",IF(C135="","Add relationship type",""))))</x:f>
      </x:c>
    </x:row>
    <x:row r="136" ht="25" customHeight="1">
      <x:c r="A136" s="10"/>
      <x:c r="B136" s="10"/>
      <x:c r="C136" s="10"/>
      <x:c r="D136" s="10"/>
      <x:c r="E136" s="5" t="str">
        <x:f>IF(AND(B136&lt;&gt;"",B136='Start'!$D$5),COUNTIFS($B$6:B136,B136),"")</x:f>
      </x:c>
      <x:c r="F136" s="5" t="str">
        <x:f>IF(AND(A136="",B136=""),"",IF(OR(COUNTIFS('People'!$A$6:$A$505,A136)&lt;&gt;1,COUNTIFS('Families'!$A$6:$A$305,B136)&lt;&gt;1),"Check child / family ID",IF(COUNTIFS($A$6:$A$755,A136,$B$6:$B$755,B136)&lt;&gt;1,"Duplicate child / family",IF(C136="","Add relationship type",""))))</x:f>
      </x:c>
    </x:row>
    <x:row r="137" ht="25" customHeight="1">
      <x:c r="A137" s="10"/>
      <x:c r="B137" s="10"/>
      <x:c r="C137" s="10"/>
      <x:c r="D137" s="10"/>
      <x:c r="E137" s="5" t="str">
        <x:f>IF(AND(B137&lt;&gt;"",B137='Start'!$D$5),COUNTIFS($B$6:B137,B137),"")</x:f>
      </x:c>
      <x:c r="F137" s="5" t="str">
        <x:f>IF(AND(A137="",B137=""),"",IF(OR(COUNTIFS('People'!$A$6:$A$505,A137)&lt;&gt;1,COUNTIFS('Families'!$A$6:$A$305,B137)&lt;&gt;1),"Check child / family ID",IF(COUNTIFS($A$6:$A$755,A137,$B$6:$B$755,B137)&lt;&gt;1,"Duplicate child / family",IF(C137="","Add relationship type",""))))</x:f>
      </x:c>
    </x:row>
    <x:row r="138" ht="25" customHeight="1">
      <x:c r="A138" s="10"/>
      <x:c r="B138" s="10"/>
      <x:c r="C138" s="10"/>
      <x:c r="D138" s="10"/>
      <x:c r="E138" s="5" t="str">
        <x:f>IF(AND(B138&lt;&gt;"",B138='Start'!$D$5),COUNTIFS($B$6:B138,B138),"")</x:f>
      </x:c>
      <x:c r="F138" s="5" t="str">
        <x:f>IF(AND(A138="",B138=""),"",IF(OR(COUNTIFS('People'!$A$6:$A$505,A138)&lt;&gt;1,COUNTIFS('Families'!$A$6:$A$305,B138)&lt;&gt;1),"Check child / family ID",IF(COUNTIFS($A$6:$A$755,A138,$B$6:$B$755,B138)&lt;&gt;1,"Duplicate child / family",IF(C138="","Add relationship type",""))))</x:f>
      </x:c>
    </x:row>
    <x:row r="139" ht="25" customHeight="1">
      <x:c r="A139" s="10"/>
      <x:c r="B139" s="10"/>
      <x:c r="C139" s="10"/>
      <x:c r="D139" s="10"/>
      <x:c r="E139" s="5" t="str">
        <x:f>IF(AND(B139&lt;&gt;"",B139='Start'!$D$5),COUNTIFS($B$6:B139,B139),"")</x:f>
      </x:c>
      <x:c r="F139" s="5" t="str">
        <x:f>IF(AND(A139="",B139=""),"",IF(OR(COUNTIFS('People'!$A$6:$A$505,A139)&lt;&gt;1,COUNTIFS('Families'!$A$6:$A$305,B139)&lt;&gt;1),"Check child / family ID",IF(COUNTIFS($A$6:$A$755,A139,$B$6:$B$755,B139)&lt;&gt;1,"Duplicate child / family",IF(C139="","Add relationship type",""))))</x:f>
      </x:c>
    </x:row>
    <x:row r="140" ht="25" customHeight="1">
      <x:c r="A140" s="10"/>
      <x:c r="B140" s="10"/>
      <x:c r="C140" s="10"/>
      <x:c r="D140" s="10"/>
      <x:c r="E140" s="5" t="str">
        <x:f>IF(AND(B140&lt;&gt;"",B140='Start'!$D$5),COUNTIFS($B$6:B140,B140),"")</x:f>
      </x:c>
      <x:c r="F140" s="5" t="str">
        <x:f>IF(AND(A140="",B140=""),"",IF(OR(COUNTIFS('People'!$A$6:$A$505,A140)&lt;&gt;1,COUNTIFS('Families'!$A$6:$A$305,B140)&lt;&gt;1),"Check child / family ID",IF(COUNTIFS($A$6:$A$755,A140,$B$6:$B$755,B140)&lt;&gt;1,"Duplicate child / family",IF(C140="","Add relationship type",""))))</x:f>
      </x:c>
    </x:row>
    <x:row r="141" ht="25" customHeight="1">
      <x:c r="A141" s="10"/>
      <x:c r="B141" s="10"/>
      <x:c r="C141" s="10"/>
      <x:c r="D141" s="10"/>
      <x:c r="E141" s="5" t="str">
        <x:f>IF(AND(B141&lt;&gt;"",B141='Start'!$D$5),COUNTIFS($B$6:B141,B141),"")</x:f>
      </x:c>
      <x:c r="F141" s="5" t="str">
        <x:f>IF(AND(A141="",B141=""),"",IF(OR(COUNTIFS('People'!$A$6:$A$505,A141)&lt;&gt;1,COUNTIFS('Families'!$A$6:$A$305,B141)&lt;&gt;1),"Check child / family ID",IF(COUNTIFS($A$6:$A$755,A141,$B$6:$B$755,B141)&lt;&gt;1,"Duplicate child / family",IF(C141="","Add relationship type",""))))</x:f>
      </x:c>
    </x:row>
    <x:row r="142" ht="25" customHeight="1">
      <x:c r="A142" s="10"/>
      <x:c r="B142" s="10"/>
      <x:c r="C142" s="10"/>
      <x:c r="D142" s="10"/>
      <x:c r="E142" s="5" t="str">
        <x:f>IF(AND(B142&lt;&gt;"",B142='Start'!$D$5),COUNTIFS($B$6:B142,B142),"")</x:f>
      </x:c>
      <x:c r="F142" s="5" t="str">
        <x:f>IF(AND(A142="",B142=""),"",IF(OR(COUNTIFS('People'!$A$6:$A$505,A142)&lt;&gt;1,COUNTIFS('Families'!$A$6:$A$305,B142)&lt;&gt;1),"Check child / family ID",IF(COUNTIFS($A$6:$A$755,A142,$B$6:$B$755,B142)&lt;&gt;1,"Duplicate child / family",IF(C142="","Add relationship type",""))))</x:f>
      </x:c>
    </x:row>
    <x:row r="143" ht="25" customHeight="1">
      <x:c r="A143" s="10"/>
      <x:c r="B143" s="10"/>
      <x:c r="C143" s="10"/>
      <x:c r="D143" s="10"/>
      <x:c r="E143" s="5" t="str">
        <x:f>IF(AND(B143&lt;&gt;"",B143='Start'!$D$5),COUNTIFS($B$6:B143,B143),"")</x:f>
      </x:c>
      <x:c r="F143" s="5" t="str">
        <x:f>IF(AND(A143="",B143=""),"",IF(OR(COUNTIFS('People'!$A$6:$A$505,A143)&lt;&gt;1,COUNTIFS('Families'!$A$6:$A$305,B143)&lt;&gt;1),"Check child / family ID",IF(COUNTIFS($A$6:$A$755,A143,$B$6:$B$755,B143)&lt;&gt;1,"Duplicate child / family",IF(C143="","Add relationship type",""))))</x:f>
      </x:c>
    </x:row>
    <x:row r="144" ht="25" customHeight="1">
      <x:c r="A144" s="10"/>
      <x:c r="B144" s="10"/>
      <x:c r="C144" s="10"/>
      <x:c r="D144" s="10"/>
      <x:c r="E144" s="5" t="str">
        <x:f>IF(AND(B144&lt;&gt;"",B144='Start'!$D$5),COUNTIFS($B$6:B144,B144),"")</x:f>
      </x:c>
      <x:c r="F144" s="5" t="str">
        <x:f>IF(AND(A144="",B144=""),"",IF(OR(COUNTIFS('People'!$A$6:$A$505,A144)&lt;&gt;1,COUNTIFS('Families'!$A$6:$A$305,B144)&lt;&gt;1),"Check child / family ID",IF(COUNTIFS($A$6:$A$755,A144,$B$6:$B$755,B144)&lt;&gt;1,"Duplicate child / family",IF(C144="","Add relationship type",""))))</x:f>
      </x:c>
    </x:row>
    <x:row r="145" ht="25" customHeight="1">
      <x:c r="A145" s="10"/>
      <x:c r="B145" s="10"/>
      <x:c r="C145" s="10"/>
      <x:c r="D145" s="10"/>
      <x:c r="E145" s="5" t="str">
        <x:f>IF(AND(B145&lt;&gt;"",B145='Start'!$D$5),COUNTIFS($B$6:B145,B145),"")</x:f>
      </x:c>
      <x:c r="F145" s="5" t="str">
        <x:f>IF(AND(A145="",B145=""),"",IF(OR(COUNTIFS('People'!$A$6:$A$505,A145)&lt;&gt;1,COUNTIFS('Families'!$A$6:$A$305,B145)&lt;&gt;1),"Check child / family ID",IF(COUNTIFS($A$6:$A$755,A145,$B$6:$B$755,B145)&lt;&gt;1,"Duplicate child / family",IF(C145="","Add relationship type",""))))</x:f>
      </x:c>
    </x:row>
    <x:row r="146" ht="25" customHeight="1">
      <x:c r="A146" s="10"/>
      <x:c r="B146" s="10"/>
      <x:c r="C146" s="10"/>
      <x:c r="D146" s="10"/>
      <x:c r="E146" s="5" t="str">
        <x:f>IF(AND(B146&lt;&gt;"",B146='Start'!$D$5),COUNTIFS($B$6:B146,B146),"")</x:f>
      </x:c>
      <x:c r="F146" s="5" t="str">
        <x:f>IF(AND(A146="",B146=""),"",IF(OR(COUNTIFS('People'!$A$6:$A$505,A146)&lt;&gt;1,COUNTIFS('Families'!$A$6:$A$305,B146)&lt;&gt;1),"Check child / family ID",IF(COUNTIFS($A$6:$A$755,A146,$B$6:$B$755,B146)&lt;&gt;1,"Duplicate child / family",IF(C146="","Add relationship type",""))))</x:f>
      </x:c>
    </x:row>
    <x:row r="147" ht="25" customHeight="1">
      <x:c r="A147" s="10"/>
      <x:c r="B147" s="10"/>
      <x:c r="C147" s="10"/>
      <x:c r="D147" s="10"/>
      <x:c r="E147" s="5" t="str">
        <x:f>IF(AND(B147&lt;&gt;"",B147='Start'!$D$5),COUNTIFS($B$6:B147,B147),"")</x:f>
      </x:c>
      <x:c r="F147" s="5" t="str">
        <x:f>IF(AND(A147="",B147=""),"",IF(OR(COUNTIFS('People'!$A$6:$A$505,A147)&lt;&gt;1,COUNTIFS('Families'!$A$6:$A$305,B147)&lt;&gt;1),"Check child / family ID",IF(COUNTIFS($A$6:$A$755,A147,$B$6:$B$755,B147)&lt;&gt;1,"Duplicate child / family",IF(C147="","Add relationship type",""))))</x:f>
      </x:c>
    </x:row>
    <x:row r="148" ht="25" customHeight="1">
      <x:c r="A148" s="10"/>
      <x:c r="B148" s="10"/>
      <x:c r="C148" s="10"/>
      <x:c r="D148" s="10"/>
      <x:c r="E148" s="5" t="str">
        <x:f>IF(AND(B148&lt;&gt;"",B148='Start'!$D$5),COUNTIFS($B$6:B148,B148),"")</x:f>
      </x:c>
      <x:c r="F148" s="5" t="str">
        <x:f>IF(AND(A148="",B148=""),"",IF(OR(COUNTIFS('People'!$A$6:$A$505,A148)&lt;&gt;1,COUNTIFS('Families'!$A$6:$A$305,B148)&lt;&gt;1),"Check child / family ID",IF(COUNTIFS($A$6:$A$755,A148,$B$6:$B$755,B148)&lt;&gt;1,"Duplicate child / family",IF(C148="","Add relationship type",""))))</x:f>
      </x:c>
    </x:row>
    <x:row r="149" ht="25" customHeight="1">
      <x:c r="A149" s="10"/>
      <x:c r="B149" s="10"/>
      <x:c r="C149" s="10"/>
      <x:c r="D149" s="10"/>
      <x:c r="E149" s="5" t="str">
        <x:f>IF(AND(B149&lt;&gt;"",B149='Start'!$D$5),COUNTIFS($B$6:B149,B149),"")</x:f>
      </x:c>
      <x:c r="F149" s="5" t="str">
        <x:f>IF(AND(A149="",B149=""),"",IF(OR(COUNTIFS('People'!$A$6:$A$505,A149)&lt;&gt;1,COUNTIFS('Families'!$A$6:$A$305,B149)&lt;&gt;1),"Check child / family ID",IF(COUNTIFS($A$6:$A$755,A149,$B$6:$B$755,B149)&lt;&gt;1,"Duplicate child / family",IF(C149="","Add relationship type",""))))</x:f>
      </x:c>
    </x:row>
    <x:row r="150" ht="25" customHeight="1">
      <x:c r="A150" s="10"/>
      <x:c r="B150" s="10"/>
      <x:c r="C150" s="10"/>
      <x:c r="D150" s="10"/>
      <x:c r="E150" s="5" t="str">
        <x:f>IF(AND(B150&lt;&gt;"",B150='Start'!$D$5),COUNTIFS($B$6:B150,B150),"")</x:f>
      </x:c>
      <x:c r="F150" s="5" t="str">
        <x:f>IF(AND(A150="",B150=""),"",IF(OR(COUNTIFS('People'!$A$6:$A$505,A150)&lt;&gt;1,COUNTIFS('Families'!$A$6:$A$305,B150)&lt;&gt;1),"Check child / family ID",IF(COUNTIFS($A$6:$A$755,A150,$B$6:$B$755,B150)&lt;&gt;1,"Duplicate child / family",IF(C150="","Add relationship type",""))))</x:f>
      </x:c>
    </x:row>
    <x:row r="151" ht="25" customHeight="1">
      <x:c r="A151" s="10"/>
      <x:c r="B151" s="10"/>
      <x:c r="C151" s="10"/>
      <x:c r="D151" s="10"/>
      <x:c r="E151" s="5" t="str">
        <x:f>IF(AND(B151&lt;&gt;"",B151='Start'!$D$5),COUNTIFS($B$6:B151,B151),"")</x:f>
      </x:c>
      <x:c r="F151" s="5" t="str">
        <x:f>IF(AND(A151="",B151=""),"",IF(OR(COUNTIFS('People'!$A$6:$A$505,A151)&lt;&gt;1,COUNTIFS('Families'!$A$6:$A$305,B151)&lt;&gt;1),"Check child / family ID",IF(COUNTIFS($A$6:$A$755,A151,$B$6:$B$755,B151)&lt;&gt;1,"Duplicate child / family",IF(C151="","Add relationship type",""))))</x:f>
      </x:c>
    </x:row>
    <x:row r="152" ht="25" customHeight="1">
      <x:c r="A152" s="10"/>
      <x:c r="B152" s="10"/>
      <x:c r="C152" s="10"/>
      <x:c r="D152" s="10"/>
      <x:c r="E152" s="5" t="str">
        <x:f>IF(AND(B152&lt;&gt;"",B152='Start'!$D$5),COUNTIFS($B$6:B152,B152),"")</x:f>
      </x:c>
      <x:c r="F152" s="5" t="str">
        <x:f>IF(AND(A152="",B152=""),"",IF(OR(COUNTIFS('People'!$A$6:$A$505,A152)&lt;&gt;1,COUNTIFS('Families'!$A$6:$A$305,B152)&lt;&gt;1),"Check child / family ID",IF(COUNTIFS($A$6:$A$755,A152,$B$6:$B$755,B152)&lt;&gt;1,"Duplicate child / family",IF(C152="","Add relationship type",""))))</x:f>
      </x:c>
    </x:row>
    <x:row r="153" ht="25" customHeight="1">
      <x:c r="A153" s="10"/>
      <x:c r="B153" s="10"/>
      <x:c r="C153" s="10"/>
      <x:c r="D153" s="10"/>
      <x:c r="E153" s="5" t="str">
        <x:f>IF(AND(B153&lt;&gt;"",B153='Start'!$D$5),COUNTIFS($B$6:B153,B153),"")</x:f>
      </x:c>
      <x:c r="F153" s="5" t="str">
        <x:f>IF(AND(A153="",B153=""),"",IF(OR(COUNTIFS('People'!$A$6:$A$505,A153)&lt;&gt;1,COUNTIFS('Families'!$A$6:$A$305,B153)&lt;&gt;1),"Check child / family ID",IF(COUNTIFS($A$6:$A$755,A153,$B$6:$B$755,B153)&lt;&gt;1,"Duplicate child / family",IF(C153="","Add relationship type",""))))</x:f>
      </x:c>
    </x:row>
    <x:row r="154" ht="25" customHeight="1">
      <x:c r="A154" s="10"/>
      <x:c r="B154" s="10"/>
      <x:c r="C154" s="10"/>
      <x:c r="D154" s="10"/>
      <x:c r="E154" s="5" t="str">
        <x:f>IF(AND(B154&lt;&gt;"",B154='Start'!$D$5),COUNTIFS($B$6:B154,B154),"")</x:f>
      </x:c>
      <x:c r="F154" s="5" t="str">
        <x:f>IF(AND(A154="",B154=""),"",IF(OR(COUNTIFS('People'!$A$6:$A$505,A154)&lt;&gt;1,COUNTIFS('Families'!$A$6:$A$305,B154)&lt;&gt;1),"Check child / family ID",IF(COUNTIFS($A$6:$A$755,A154,$B$6:$B$755,B154)&lt;&gt;1,"Duplicate child / family",IF(C154="","Add relationship type",""))))</x:f>
      </x:c>
    </x:row>
    <x:row r="155" ht="25" customHeight="1">
      <x:c r="A155" s="10"/>
      <x:c r="B155" s="10"/>
      <x:c r="C155" s="10"/>
      <x:c r="D155" s="10"/>
      <x:c r="E155" s="5" t="str">
        <x:f>IF(AND(B155&lt;&gt;"",B155='Start'!$D$5),COUNTIFS($B$6:B155,B155),"")</x:f>
      </x:c>
      <x:c r="F155" s="5" t="str">
        <x:f>IF(AND(A155="",B155=""),"",IF(OR(COUNTIFS('People'!$A$6:$A$505,A155)&lt;&gt;1,COUNTIFS('Families'!$A$6:$A$305,B155)&lt;&gt;1),"Check child / family ID",IF(COUNTIFS($A$6:$A$755,A155,$B$6:$B$755,B155)&lt;&gt;1,"Duplicate child / family",IF(C155="","Add relationship type",""))))</x:f>
      </x:c>
    </x:row>
    <x:row r="156" ht="25" customHeight="1">
      <x:c r="A156" s="10"/>
      <x:c r="B156" s="10"/>
      <x:c r="C156" s="10"/>
      <x:c r="D156" s="10"/>
      <x:c r="E156" s="5" t="str">
        <x:f>IF(AND(B156&lt;&gt;"",B156='Start'!$D$5),COUNTIFS($B$6:B156,B156),"")</x:f>
      </x:c>
      <x:c r="F156" s="5" t="str">
        <x:f>IF(AND(A156="",B156=""),"",IF(OR(COUNTIFS('People'!$A$6:$A$505,A156)&lt;&gt;1,COUNTIFS('Families'!$A$6:$A$305,B156)&lt;&gt;1),"Check child / family ID",IF(COUNTIFS($A$6:$A$755,A156,$B$6:$B$755,B156)&lt;&gt;1,"Duplicate child / family",IF(C156="","Add relationship type",""))))</x:f>
      </x:c>
    </x:row>
    <x:row r="157" ht="25" customHeight="1">
      <x:c r="A157" s="10"/>
      <x:c r="B157" s="10"/>
      <x:c r="C157" s="10"/>
      <x:c r="D157" s="10"/>
      <x:c r="E157" s="5" t="str">
        <x:f>IF(AND(B157&lt;&gt;"",B157='Start'!$D$5),COUNTIFS($B$6:B157,B157),"")</x:f>
      </x:c>
      <x:c r="F157" s="5" t="str">
        <x:f>IF(AND(A157="",B157=""),"",IF(OR(COUNTIFS('People'!$A$6:$A$505,A157)&lt;&gt;1,COUNTIFS('Families'!$A$6:$A$305,B157)&lt;&gt;1),"Check child / family ID",IF(COUNTIFS($A$6:$A$755,A157,$B$6:$B$755,B157)&lt;&gt;1,"Duplicate child / family",IF(C157="","Add relationship type",""))))</x:f>
      </x:c>
    </x:row>
    <x:row r="158" ht="25" customHeight="1">
      <x:c r="A158" s="10"/>
      <x:c r="B158" s="10"/>
      <x:c r="C158" s="10"/>
      <x:c r="D158" s="10"/>
      <x:c r="E158" s="5" t="str">
        <x:f>IF(AND(B158&lt;&gt;"",B158='Start'!$D$5),COUNTIFS($B$6:B158,B158),"")</x:f>
      </x:c>
      <x:c r="F158" s="5" t="str">
        <x:f>IF(AND(A158="",B158=""),"",IF(OR(COUNTIFS('People'!$A$6:$A$505,A158)&lt;&gt;1,COUNTIFS('Families'!$A$6:$A$305,B158)&lt;&gt;1),"Check child / family ID",IF(COUNTIFS($A$6:$A$755,A158,$B$6:$B$755,B158)&lt;&gt;1,"Duplicate child / family",IF(C158="","Add relationship type",""))))</x:f>
      </x:c>
    </x:row>
    <x:row r="159" ht="25" customHeight="1">
      <x:c r="A159" s="10"/>
      <x:c r="B159" s="10"/>
      <x:c r="C159" s="10"/>
      <x:c r="D159" s="10"/>
      <x:c r="E159" s="5" t="str">
        <x:f>IF(AND(B159&lt;&gt;"",B159='Start'!$D$5),COUNTIFS($B$6:B159,B159),"")</x:f>
      </x:c>
      <x:c r="F159" s="5" t="str">
        <x:f>IF(AND(A159="",B159=""),"",IF(OR(COUNTIFS('People'!$A$6:$A$505,A159)&lt;&gt;1,COUNTIFS('Families'!$A$6:$A$305,B159)&lt;&gt;1),"Check child / family ID",IF(COUNTIFS($A$6:$A$755,A159,$B$6:$B$755,B159)&lt;&gt;1,"Duplicate child / family",IF(C159="","Add relationship type",""))))</x:f>
      </x:c>
    </x:row>
    <x:row r="160" ht="25" customHeight="1">
      <x:c r="A160" s="10"/>
      <x:c r="B160" s="10"/>
      <x:c r="C160" s="10"/>
      <x:c r="D160" s="10"/>
      <x:c r="E160" s="5" t="str">
        <x:f>IF(AND(B160&lt;&gt;"",B160='Start'!$D$5),COUNTIFS($B$6:B160,B160),"")</x:f>
      </x:c>
      <x:c r="F160" s="5" t="str">
        <x:f>IF(AND(A160="",B160=""),"",IF(OR(COUNTIFS('People'!$A$6:$A$505,A160)&lt;&gt;1,COUNTIFS('Families'!$A$6:$A$305,B160)&lt;&gt;1),"Check child / family ID",IF(COUNTIFS($A$6:$A$755,A160,$B$6:$B$755,B160)&lt;&gt;1,"Duplicate child / family",IF(C160="","Add relationship type",""))))</x:f>
      </x:c>
    </x:row>
    <x:row r="161" ht="25" customHeight="1">
      <x:c r="A161" s="10"/>
      <x:c r="B161" s="10"/>
      <x:c r="C161" s="10"/>
      <x:c r="D161" s="10"/>
      <x:c r="E161" s="5" t="str">
        <x:f>IF(AND(B161&lt;&gt;"",B161='Start'!$D$5),COUNTIFS($B$6:B161,B161),"")</x:f>
      </x:c>
      <x:c r="F161" s="5" t="str">
        <x:f>IF(AND(A161="",B161=""),"",IF(OR(COUNTIFS('People'!$A$6:$A$505,A161)&lt;&gt;1,COUNTIFS('Families'!$A$6:$A$305,B161)&lt;&gt;1),"Check child / family ID",IF(COUNTIFS($A$6:$A$755,A161,$B$6:$B$755,B161)&lt;&gt;1,"Duplicate child / family",IF(C161="","Add relationship type",""))))</x:f>
      </x:c>
    </x:row>
    <x:row r="162" ht="25" customHeight="1">
      <x:c r="A162" s="10"/>
      <x:c r="B162" s="10"/>
      <x:c r="C162" s="10"/>
      <x:c r="D162" s="10"/>
      <x:c r="E162" s="5" t="str">
        <x:f>IF(AND(B162&lt;&gt;"",B162='Start'!$D$5),COUNTIFS($B$6:B162,B162),"")</x:f>
      </x:c>
      <x:c r="F162" s="5" t="str">
        <x:f>IF(AND(A162="",B162=""),"",IF(OR(COUNTIFS('People'!$A$6:$A$505,A162)&lt;&gt;1,COUNTIFS('Families'!$A$6:$A$305,B162)&lt;&gt;1),"Check child / family ID",IF(COUNTIFS($A$6:$A$755,A162,$B$6:$B$755,B162)&lt;&gt;1,"Duplicate child / family",IF(C162="","Add relationship type",""))))</x:f>
      </x:c>
    </x:row>
    <x:row r="163" ht="25" customHeight="1">
      <x:c r="A163" s="10"/>
      <x:c r="B163" s="10"/>
      <x:c r="C163" s="10"/>
      <x:c r="D163" s="10"/>
      <x:c r="E163" s="5" t="str">
        <x:f>IF(AND(B163&lt;&gt;"",B163='Start'!$D$5),COUNTIFS($B$6:B163,B163),"")</x:f>
      </x:c>
      <x:c r="F163" s="5" t="str">
        <x:f>IF(AND(A163="",B163=""),"",IF(OR(COUNTIFS('People'!$A$6:$A$505,A163)&lt;&gt;1,COUNTIFS('Families'!$A$6:$A$305,B163)&lt;&gt;1),"Check child / family ID",IF(COUNTIFS($A$6:$A$755,A163,$B$6:$B$755,B163)&lt;&gt;1,"Duplicate child / family",IF(C163="","Add relationship type",""))))</x:f>
      </x:c>
    </x:row>
    <x:row r="164" ht="25" customHeight="1">
      <x:c r="A164" s="10"/>
      <x:c r="B164" s="10"/>
      <x:c r="C164" s="10"/>
      <x:c r="D164" s="10"/>
      <x:c r="E164" s="5" t="str">
        <x:f>IF(AND(B164&lt;&gt;"",B164='Start'!$D$5),COUNTIFS($B$6:B164,B164),"")</x:f>
      </x:c>
      <x:c r="F164" s="5" t="str">
        <x:f>IF(AND(A164="",B164=""),"",IF(OR(COUNTIFS('People'!$A$6:$A$505,A164)&lt;&gt;1,COUNTIFS('Families'!$A$6:$A$305,B164)&lt;&gt;1),"Check child / family ID",IF(COUNTIFS($A$6:$A$755,A164,$B$6:$B$755,B164)&lt;&gt;1,"Duplicate child / family",IF(C164="","Add relationship type",""))))</x:f>
      </x:c>
    </x:row>
    <x:row r="165" ht="25" customHeight="1">
      <x:c r="A165" s="10"/>
      <x:c r="B165" s="10"/>
      <x:c r="C165" s="10"/>
      <x:c r="D165" s="10"/>
      <x:c r="E165" s="5" t="str">
        <x:f>IF(AND(B165&lt;&gt;"",B165='Start'!$D$5),COUNTIFS($B$6:B165,B165),"")</x:f>
      </x:c>
      <x:c r="F165" s="5" t="str">
        <x:f>IF(AND(A165="",B165=""),"",IF(OR(COUNTIFS('People'!$A$6:$A$505,A165)&lt;&gt;1,COUNTIFS('Families'!$A$6:$A$305,B165)&lt;&gt;1),"Check child / family ID",IF(COUNTIFS($A$6:$A$755,A165,$B$6:$B$755,B165)&lt;&gt;1,"Duplicate child / family",IF(C165="","Add relationship type",""))))</x:f>
      </x:c>
    </x:row>
    <x:row r="166" ht="25" customHeight="1">
      <x:c r="A166" s="10"/>
      <x:c r="B166" s="10"/>
      <x:c r="C166" s="10"/>
      <x:c r="D166" s="10"/>
      <x:c r="E166" s="5" t="str">
        <x:f>IF(AND(B166&lt;&gt;"",B166='Start'!$D$5),COUNTIFS($B$6:B166,B166),"")</x:f>
      </x:c>
      <x:c r="F166" s="5" t="str">
        <x:f>IF(AND(A166="",B166=""),"",IF(OR(COUNTIFS('People'!$A$6:$A$505,A166)&lt;&gt;1,COUNTIFS('Families'!$A$6:$A$305,B166)&lt;&gt;1),"Check child / family ID",IF(COUNTIFS($A$6:$A$755,A166,$B$6:$B$755,B166)&lt;&gt;1,"Duplicate child / family",IF(C166="","Add relationship type",""))))</x:f>
      </x:c>
    </x:row>
    <x:row r="167" ht="25" customHeight="1">
      <x:c r="A167" s="10"/>
      <x:c r="B167" s="10"/>
      <x:c r="C167" s="10"/>
      <x:c r="D167" s="10"/>
      <x:c r="E167" s="5" t="str">
        <x:f>IF(AND(B167&lt;&gt;"",B167='Start'!$D$5),COUNTIFS($B$6:B167,B167),"")</x:f>
      </x:c>
      <x:c r="F167" s="5" t="str">
        <x:f>IF(AND(A167="",B167=""),"",IF(OR(COUNTIFS('People'!$A$6:$A$505,A167)&lt;&gt;1,COUNTIFS('Families'!$A$6:$A$305,B167)&lt;&gt;1),"Check child / family ID",IF(COUNTIFS($A$6:$A$755,A167,$B$6:$B$755,B167)&lt;&gt;1,"Duplicate child / family",IF(C167="","Add relationship type",""))))</x:f>
      </x:c>
    </x:row>
    <x:row r="168" ht="25" customHeight="1">
      <x:c r="A168" s="10"/>
      <x:c r="B168" s="10"/>
      <x:c r="C168" s="10"/>
      <x:c r="D168" s="10"/>
      <x:c r="E168" s="5" t="str">
        <x:f>IF(AND(B168&lt;&gt;"",B168='Start'!$D$5),COUNTIFS($B$6:B168,B168),"")</x:f>
      </x:c>
      <x:c r="F168" s="5" t="str">
        <x:f>IF(AND(A168="",B168=""),"",IF(OR(COUNTIFS('People'!$A$6:$A$505,A168)&lt;&gt;1,COUNTIFS('Families'!$A$6:$A$305,B168)&lt;&gt;1),"Check child / family ID",IF(COUNTIFS($A$6:$A$755,A168,$B$6:$B$755,B168)&lt;&gt;1,"Duplicate child / family",IF(C168="","Add relationship type",""))))</x:f>
      </x:c>
    </x:row>
    <x:row r="169" ht="25" customHeight="1">
      <x:c r="A169" s="10"/>
      <x:c r="B169" s="10"/>
      <x:c r="C169" s="10"/>
      <x:c r="D169" s="10"/>
      <x:c r="E169" s="5" t="str">
        <x:f>IF(AND(B169&lt;&gt;"",B169='Start'!$D$5),COUNTIFS($B$6:B169,B169),"")</x:f>
      </x:c>
      <x:c r="F169" s="5" t="str">
        <x:f>IF(AND(A169="",B169=""),"",IF(OR(COUNTIFS('People'!$A$6:$A$505,A169)&lt;&gt;1,COUNTIFS('Families'!$A$6:$A$305,B169)&lt;&gt;1),"Check child / family ID",IF(COUNTIFS($A$6:$A$755,A169,$B$6:$B$755,B169)&lt;&gt;1,"Duplicate child / family",IF(C169="","Add relationship type",""))))</x:f>
      </x:c>
    </x:row>
    <x:row r="170" ht="25" customHeight="1">
      <x:c r="A170" s="10"/>
      <x:c r="B170" s="10"/>
      <x:c r="C170" s="10"/>
      <x:c r="D170" s="10"/>
      <x:c r="E170" s="5" t="str">
        <x:f>IF(AND(B170&lt;&gt;"",B170='Start'!$D$5),COUNTIFS($B$6:B170,B170),"")</x:f>
      </x:c>
      <x:c r="F170" s="5" t="str">
        <x:f>IF(AND(A170="",B170=""),"",IF(OR(COUNTIFS('People'!$A$6:$A$505,A170)&lt;&gt;1,COUNTIFS('Families'!$A$6:$A$305,B170)&lt;&gt;1),"Check child / family ID",IF(COUNTIFS($A$6:$A$755,A170,$B$6:$B$755,B170)&lt;&gt;1,"Duplicate child / family",IF(C170="","Add relationship type",""))))</x:f>
      </x:c>
    </x:row>
    <x:row r="171" ht="25" customHeight="1">
      <x:c r="A171" s="10"/>
      <x:c r="B171" s="10"/>
      <x:c r="C171" s="10"/>
      <x:c r="D171" s="10"/>
      <x:c r="E171" s="5" t="str">
        <x:f>IF(AND(B171&lt;&gt;"",B171='Start'!$D$5),COUNTIFS($B$6:B171,B171),"")</x:f>
      </x:c>
      <x:c r="F171" s="5" t="str">
        <x:f>IF(AND(A171="",B171=""),"",IF(OR(COUNTIFS('People'!$A$6:$A$505,A171)&lt;&gt;1,COUNTIFS('Families'!$A$6:$A$305,B171)&lt;&gt;1),"Check child / family ID",IF(COUNTIFS($A$6:$A$755,A171,$B$6:$B$755,B171)&lt;&gt;1,"Duplicate child / family",IF(C171="","Add relationship type",""))))</x:f>
      </x:c>
    </x:row>
    <x:row r="172" ht="25" customHeight="1">
      <x:c r="A172" s="10"/>
      <x:c r="B172" s="10"/>
      <x:c r="C172" s="10"/>
      <x:c r="D172" s="10"/>
      <x:c r="E172" s="5" t="str">
        <x:f>IF(AND(B172&lt;&gt;"",B172='Start'!$D$5),COUNTIFS($B$6:B172,B172),"")</x:f>
      </x:c>
      <x:c r="F172" s="5" t="str">
        <x:f>IF(AND(A172="",B172=""),"",IF(OR(COUNTIFS('People'!$A$6:$A$505,A172)&lt;&gt;1,COUNTIFS('Families'!$A$6:$A$305,B172)&lt;&gt;1),"Check child / family ID",IF(COUNTIFS($A$6:$A$755,A172,$B$6:$B$755,B172)&lt;&gt;1,"Duplicate child / family",IF(C172="","Add relationship type",""))))</x:f>
      </x:c>
    </x:row>
    <x:row r="173" ht="25" customHeight="1">
      <x:c r="A173" s="10"/>
      <x:c r="B173" s="10"/>
      <x:c r="C173" s="10"/>
      <x:c r="D173" s="10"/>
      <x:c r="E173" s="5" t="str">
        <x:f>IF(AND(B173&lt;&gt;"",B173='Start'!$D$5),COUNTIFS($B$6:B173,B173),"")</x:f>
      </x:c>
      <x:c r="F173" s="5" t="str">
        <x:f>IF(AND(A173="",B173=""),"",IF(OR(COUNTIFS('People'!$A$6:$A$505,A173)&lt;&gt;1,COUNTIFS('Families'!$A$6:$A$305,B173)&lt;&gt;1),"Check child / family ID",IF(COUNTIFS($A$6:$A$755,A173,$B$6:$B$755,B173)&lt;&gt;1,"Duplicate child / family",IF(C173="","Add relationship type",""))))</x:f>
      </x:c>
    </x:row>
    <x:row r="174" ht="25" customHeight="1">
      <x:c r="A174" s="10"/>
      <x:c r="B174" s="10"/>
      <x:c r="C174" s="10"/>
      <x:c r="D174" s="10"/>
      <x:c r="E174" s="5" t="str">
        <x:f>IF(AND(B174&lt;&gt;"",B174='Start'!$D$5),COUNTIFS($B$6:B174,B174),"")</x:f>
      </x:c>
      <x:c r="F174" s="5" t="str">
        <x:f>IF(AND(A174="",B174=""),"",IF(OR(COUNTIFS('People'!$A$6:$A$505,A174)&lt;&gt;1,COUNTIFS('Families'!$A$6:$A$305,B174)&lt;&gt;1),"Check child / family ID",IF(COUNTIFS($A$6:$A$755,A174,$B$6:$B$755,B174)&lt;&gt;1,"Duplicate child / family",IF(C174="","Add relationship type",""))))</x:f>
      </x:c>
    </x:row>
    <x:row r="175" ht="25" customHeight="1">
      <x:c r="A175" s="10"/>
      <x:c r="B175" s="10"/>
      <x:c r="C175" s="10"/>
      <x:c r="D175" s="10"/>
      <x:c r="E175" s="5" t="str">
        <x:f>IF(AND(B175&lt;&gt;"",B175='Start'!$D$5),COUNTIFS($B$6:B175,B175),"")</x:f>
      </x:c>
      <x:c r="F175" s="5" t="str">
        <x:f>IF(AND(A175="",B175=""),"",IF(OR(COUNTIFS('People'!$A$6:$A$505,A175)&lt;&gt;1,COUNTIFS('Families'!$A$6:$A$305,B175)&lt;&gt;1),"Check child / family ID",IF(COUNTIFS($A$6:$A$755,A175,$B$6:$B$755,B175)&lt;&gt;1,"Duplicate child / family",IF(C175="","Add relationship type",""))))</x:f>
      </x:c>
    </x:row>
    <x:row r="176" ht="25" customHeight="1">
      <x:c r="A176" s="10"/>
      <x:c r="B176" s="10"/>
      <x:c r="C176" s="10"/>
      <x:c r="D176" s="10"/>
      <x:c r="E176" s="5" t="str">
        <x:f>IF(AND(B176&lt;&gt;"",B176='Start'!$D$5),COUNTIFS($B$6:B176,B176),"")</x:f>
      </x:c>
      <x:c r="F176" s="5" t="str">
        <x:f>IF(AND(A176="",B176=""),"",IF(OR(COUNTIFS('People'!$A$6:$A$505,A176)&lt;&gt;1,COUNTIFS('Families'!$A$6:$A$305,B176)&lt;&gt;1),"Check child / family ID",IF(COUNTIFS($A$6:$A$755,A176,$B$6:$B$755,B176)&lt;&gt;1,"Duplicate child / family",IF(C176="","Add relationship type",""))))</x:f>
      </x:c>
    </x:row>
    <x:row r="177" ht="25" customHeight="1">
      <x:c r="A177" s="10"/>
      <x:c r="B177" s="10"/>
      <x:c r="C177" s="10"/>
      <x:c r="D177" s="10"/>
      <x:c r="E177" s="5" t="str">
        <x:f>IF(AND(B177&lt;&gt;"",B177='Start'!$D$5),COUNTIFS($B$6:B177,B177),"")</x:f>
      </x:c>
      <x:c r="F177" s="5" t="str">
        <x:f>IF(AND(A177="",B177=""),"",IF(OR(COUNTIFS('People'!$A$6:$A$505,A177)&lt;&gt;1,COUNTIFS('Families'!$A$6:$A$305,B177)&lt;&gt;1),"Check child / family ID",IF(COUNTIFS($A$6:$A$755,A177,$B$6:$B$755,B177)&lt;&gt;1,"Duplicate child / family",IF(C177="","Add relationship type",""))))</x:f>
      </x:c>
    </x:row>
    <x:row r="178" ht="25" customHeight="1">
      <x:c r="A178" s="10"/>
      <x:c r="B178" s="10"/>
      <x:c r="C178" s="10"/>
      <x:c r="D178" s="10"/>
      <x:c r="E178" s="5" t="str">
        <x:f>IF(AND(B178&lt;&gt;"",B178='Start'!$D$5),COUNTIFS($B$6:B178,B178),"")</x:f>
      </x:c>
      <x:c r="F178" s="5" t="str">
        <x:f>IF(AND(A178="",B178=""),"",IF(OR(COUNTIFS('People'!$A$6:$A$505,A178)&lt;&gt;1,COUNTIFS('Families'!$A$6:$A$305,B178)&lt;&gt;1),"Check child / family ID",IF(COUNTIFS($A$6:$A$755,A178,$B$6:$B$755,B178)&lt;&gt;1,"Duplicate child / family",IF(C178="","Add relationship type",""))))</x:f>
      </x:c>
    </x:row>
    <x:row r="179" ht="25" customHeight="1">
      <x:c r="A179" s="10"/>
      <x:c r="B179" s="10"/>
      <x:c r="C179" s="10"/>
      <x:c r="D179" s="10"/>
      <x:c r="E179" s="5" t="str">
        <x:f>IF(AND(B179&lt;&gt;"",B179='Start'!$D$5),COUNTIFS($B$6:B179,B179),"")</x:f>
      </x:c>
      <x:c r="F179" s="5" t="str">
        <x:f>IF(AND(A179="",B179=""),"",IF(OR(COUNTIFS('People'!$A$6:$A$505,A179)&lt;&gt;1,COUNTIFS('Families'!$A$6:$A$305,B179)&lt;&gt;1),"Check child / family ID",IF(COUNTIFS($A$6:$A$755,A179,$B$6:$B$755,B179)&lt;&gt;1,"Duplicate child / family",IF(C179="","Add relationship type",""))))</x:f>
      </x:c>
    </x:row>
    <x:row r="180" ht="25" customHeight="1">
      <x:c r="A180" s="10"/>
      <x:c r="B180" s="10"/>
      <x:c r="C180" s="10"/>
      <x:c r="D180" s="10"/>
      <x:c r="E180" s="5" t="str">
        <x:f>IF(AND(B180&lt;&gt;"",B180='Start'!$D$5),COUNTIFS($B$6:B180,B180),"")</x:f>
      </x:c>
      <x:c r="F180" s="5" t="str">
        <x:f>IF(AND(A180="",B180=""),"",IF(OR(COUNTIFS('People'!$A$6:$A$505,A180)&lt;&gt;1,COUNTIFS('Families'!$A$6:$A$305,B180)&lt;&gt;1),"Check child / family ID",IF(COUNTIFS($A$6:$A$755,A180,$B$6:$B$755,B180)&lt;&gt;1,"Duplicate child / family",IF(C180="","Add relationship type",""))))</x:f>
      </x:c>
    </x:row>
    <x:row r="181" ht="25" customHeight="1">
      <x:c r="A181" s="10"/>
      <x:c r="B181" s="10"/>
      <x:c r="C181" s="10"/>
      <x:c r="D181" s="10"/>
      <x:c r="E181" s="5" t="str">
        <x:f>IF(AND(B181&lt;&gt;"",B181='Start'!$D$5),COUNTIFS($B$6:B181,B181),"")</x:f>
      </x:c>
      <x:c r="F181" s="5" t="str">
        <x:f>IF(AND(A181="",B181=""),"",IF(OR(COUNTIFS('People'!$A$6:$A$505,A181)&lt;&gt;1,COUNTIFS('Families'!$A$6:$A$305,B181)&lt;&gt;1),"Check child / family ID",IF(COUNTIFS($A$6:$A$755,A181,$B$6:$B$755,B181)&lt;&gt;1,"Duplicate child / family",IF(C181="","Add relationship type",""))))</x:f>
      </x:c>
    </x:row>
    <x:row r="182" ht="25" customHeight="1">
      <x:c r="A182" s="10"/>
      <x:c r="B182" s="10"/>
      <x:c r="C182" s="10"/>
      <x:c r="D182" s="10"/>
      <x:c r="E182" s="5" t="str">
        <x:f>IF(AND(B182&lt;&gt;"",B182='Start'!$D$5),COUNTIFS($B$6:B182,B182),"")</x:f>
      </x:c>
      <x:c r="F182" s="5" t="str">
        <x:f>IF(AND(A182="",B182=""),"",IF(OR(COUNTIFS('People'!$A$6:$A$505,A182)&lt;&gt;1,COUNTIFS('Families'!$A$6:$A$305,B182)&lt;&gt;1),"Check child / family ID",IF(COUNTIFS($A$6:$A$755,A182,$B$6:$B$755,B182)&lt;&gt;1,"Duplicate child / family",IF(C182="","Add relationship type",""))))</x:f>
      </x:c>
    </x:row>
    <x:row r="183" ht="25" customHeight="1">
      <x:c r="A183" s="10"/>
      <x:c r="B183" s="10"/>
      <x:c r="C183" s="10"/>
      <x:c r="D183" s="10"/>
      <x:c r="E183" s="5" t="str">
        <x:f>IF(AND(B183&lt;&gt;"",B183='Start'!$D$5),COUNTIFS($B$6:B183,B183),"")</x:f>
      </x:c>
      <x:c r="F183" s="5" t="str">
        <x:f>IF(AND(A183="",B183=""),"",IF(OR(COUNTIFS('People'!$A$6:$A$505,A183)&lt;&gt;1,COUNTIFS('Families'!$A$6:$A$305,B183)&lt;&gt;1),"Check child / family ID",IF(COUNTIFS($A$6:$A$755,A183,$B$6:$B$755,B183)&lt;&gt;1,"Duplicate child / family",IF(C183="","Add relationship type",""))))</x:f>
      </x:c>
    </x:row>
    <x:row r="184" ht="25" customHeight="1">
      <x:c r="A184" s="10"/>
      <x:c r="B184" s="10"/>
      <x:c r="C184" s="10"/>
      <x:c r="D184" s="10"/>
      <x:c r="E184" s="5" t="str">
        <x:f>IF(AND(B184&lt;&gt;"",B184='Start'!$D$5),COUNTIFS($B$6:B184,B184),"")</x:f>
      </x:c>
      <x:c r="F184" s="5" t="str">
        <x:f>IF(AND(A184="",B184=""),"",IF(OR(COUNTIFS('People'!$A$6:$A$505,A184)&lt;&gt;1,COUNTIFS('Families'!$A$6:$A$305,B184)&lt;&gt;1),"Check child / family ID",IF(COUNTIFS($A$6:$A$755,A184,$B$6:$B$755,B184)&lt;&gt;1,"Duplicate child / family",IF(C184="","Add relationship type",""))))</x:f>
      </x:c>
    </x:row>
    <x:row r="185" ht="25" customHeight="1">
      <x:c r="A185" s="10"/>
      <x:c r="B185" s="10"/>
      <x:c r="C185" s="10"/>
      <x:c r="D185" s="10"/>
      <x:c r="E185" s="5" t="str">
        <x:f>IF(AND(B185&lt;&gt;"",B185='Start'!$D$5),COUNTIFS($B$6:B185,B185),"")</x:f>
      </x:c>
      <x:c r="F185" s="5" t="str">
        <x:f>IF(AND(A185="",B185=""),"",IF(OR(COUNTIFS('People'!$A$6:$A$505,A185)&lt;&gt;1,COUNTIFS('Families'!$A$6:$A$305,B185)&lt;&gt;1),"Check child / family ID",IF(COUNTIFS($A$6:$A$755,A185,$B$6:$B$755,B185)&lt;&gt;1,"Duplicate child / family",IF(C185="","Add relationship type",""))))</x:f>
      </x:c>
    </x:row>
    <x:row r="186" ht="25" customHeight="1">
      <x:c r="A186" s="10"/>
      <x:c r="B186" s="10"/>
      <x:c r="C186" s="10"/>
      <x:c r="D186" s="10"/>
      <x:c r="E186" s="5" t="str">
        <x:f>IF(AND(B186&lt;&gt;"",B186='Start'!$D$5),COUNTIFS($B$6:B186,B186),"")</x:f>
      </x:c>
      <x:c r="F186" s="5" t="str">
        <x:f>IF(AND(A186="",B186=""),"",IF(OR(COUNTIFS('People'!$A$6:$A$505,A186)&lt;&gt;1,COUNTIFS('Families'!$A$6:$A$305,B186)&lt;&gt;1),"Check child / family ID",IF(COUNTIFS($A$6:$A$755,A186,$B$6:$B$755,B186)&lt;&gt;1,"Duplicate child / family",IF(C186="","Add relationship type",""))))</x:f>
      </x:c>
    </x:row>
    <x:row r="187" ht="25" customHeight="1">
      <x:c r="A187" s="10"/>
      <x:c r="B187" s="10"/>
      <x:c r="C187" s="10"/>
      <x:c r="D187" s="10"/>
      <x:c r="E187" s="5" t="str">
        <x:f>IF(AND(B187&lt;&gt;"",B187='Start'!$D$5),COUNTIFS($B$6:B187,B187),"")</x:f>
      </x:c>
      <x:c r="F187" s="5" t="str">
        <x:f>IF(AND(A187="",B187=""),"",IF(OR(COUNTIFS('People'!$A$6:$A$505,A187)&lt;&gt;1,COUNTIFS('Families'!$A$6:$A$305,B187)&lt;&gt;1),"Check child / family ID",IF(COUNTIFS($A$6:$A$755,A187,$B$6:$B$755,B187)&lt;&gt;1,"Duplicate child / family",IF(C187="","Add relationship type",""))))</x:f>
      </x:c>
    </x:row>
    <x:row r="188" ht="25" customHeight="1">
      <x:c r="A188" s="10"/>
      <x:c r="B188" s="10"/>
      <x:c r="C188" s="10"/>
      <x:c r="D188" s="10"/>
      <x:c r="E188" s="5" t="str">
        <x:f>IF(AND(B188&lt;&gt;"",B188='Start'!$D$5),COUNTIFS($B$6:B188,B188),"")</x:f>
      </x:c>
      <x:c r="F188" s="5" t="str">
        <x:f>IF(AND(A188="",B188=""),"",IF(OR(COUNTIFS('People'!$A$6:$A$505,A188)&lt;&gt;1,COUNTIFS('Families'!$A$6:$A$305,B188)&lt;&gt;1),"Check child / family ID",IF(COUNTIFS($A$6:$A$755,A188,$B$6:$B$755,B188)&lt;&gt;1,"Duplicate child / family",IF(C188="","Add relationship type",""))))</x:f>
      </x:c>
    </x:row>
    <x:row r="189" ht="25" customHeight="1">
      <x:c r="A189" s="10"/>
      <x:c r="B189" s="10"/>
      <x:c r="C189" s="10"/>
      <x:c r="D189" s="10"/>
      <x:c r="E189" s="5" t="str">
        <x:f>IF(AND(B189&lt;&gt;"",B189='Start'!$D$5),COUNTIFS($B$6:B189,B189),"")</x:f>
      </x:c>
      <x:c r="F189" s="5" t="str">
        <x:f>IF(AND(A189="",B189=""),"",IF(OR(COUNTIFS('People'!$A$6:$A$505,A189)&lt;&gt;1,COUNTIFS('Families'!$A$6:$A$305,B189)&lt;&gt;1),"Check child / family ID",IF(COUNTIFS($A$6:$A$755,A189,$B$6:$B$755,B189)&lt;&gt;1,"Duplicate child / family",IF(C189="","Add relationship type",""))))</x:f>
      </x:c>
    </x:row>
    <x:row r="190" ht="25" customHeight="1">
      <x:c r="A190" s="10"/>
      <x:c r="B190" s="10"/>
      <x:c r="C190" s="10"/>
      <x:c r="D190" s="10"/>
      <x:c r="E190" s="5" t="str">
        <x:f>IF(AND(B190&lt;&gt;"",B190='Start'!$D$5),COUNTIFS($B$6:B190,B190),"")</x:f>
      </x:c>
      <x:c r="F190" s="5" t="str">
        <x:f>IF(AND(A190="",B190=""),"",IF(OR(COUNTIFS('People'!$A$6:$A$505,A190)&lt;&gt;1,COUNTIFS('Families'!$A$6:$A$305,B190)&lt;&gt;1),"Check child / family ID",IF(COUNTIFS($A$6:$A$755,A190,$B$6:$B$755,B190)&lt;&gt;1,"Duplicate child / family",IF(C190="","Add relationship type",""))))</x:f>
      </x:c>
    </x:row>
    <x:row r="191" ht="25" customHeight="1">
      <x:c r="A191" s="10"/>
      <x:c r="B191" s="10"/>
      <x:c r="C191" s="10"/>
      <x:c r="D191" s="10"/>
      <x:c r="E191" s="5" t="str">
        <x:f>IF(AND(B191&lt;&gt;"",B191='Start'!$D$5),COUNTIFS($B$6:B191,B191),"")</x:f>
      </x:c>
      <x:c r="F191" s="5" t="str">
        <x:f>IF(AND(A191="",B191=""),"",IF(OR(COUNTIFS('People'!$A$6:$A$505,A191)&lt;&gt;1,COUNTIFS('Families'!$A$6:$A$305,B191)&lt;&gt;1),"Check child / family ID",IF(COUNTIFS($A$6:$A$755,A191,$B$6:$B$755,B191)&lt;&gt;1,"Duplicate child / family",IF(C191="","Add relationship type",""))))</x:f>
      </x:c>
    </x:row>
    <x:row r="192" ht="25" customHeight="1">
      <x:c r="A192" s="10"/>
      <x:c r="B192" s="10"/>
      <x:c r="C192" s="10"/>
      <x:c r="D192" s="10"/>
      <x:c r="E192" s="5" t="str">
        <x:f>IF(AND(B192&lt;&gt;"",B192='Start'!$D$5),COUNTIFS($B$6:B192,B192),"")</x:f>
      </x:c>
      <x:c r="F192" s="5" t="str">
        <x:f>IF(AND(A192="",B192=""),"",IF(OR(COUNTIFS('People'!$A$6:$A$505,A192)&lt;&gt;1,COUNTIFS('Families'!$A$6:$A$305,B192)&lt;&gt;1),"Check child / family ID",IF(COUNTIFS($A$6:$A$755,A192,$B$6:$B$755,B192)&lt;&gt;1,"Duplicate child / family",IF(C192="","Add relationship type",""))))</x:f>
      </x:c>
    </x:row>
    <x:row r="193" ht="25" customHeight="1">
      <x:c r="A193" s="10"/>
      <x:c r="B193" s="10"/>
      <x:c r="C193" s="10"/>
      <x:c r="D193" s="10"/>
      <x:c r="E193" s="5" t="str">
        <x:f>IF(AND(B193&lt;&gt;"",B193='Start'!$D$5),COUNTIFS($B$6:B193,B193),"")</x:f>
      </x:c>
      <x:c r="F193" s="5" t="str">
        <x:f>IF(AND(A193="",B193=""),"",IF(OR(COUNTIFS('People'!$A$6:$A$505,A193)&lt;&gt;1,COUNTIFS('Families'!$A$6:$A$305,B193)&lt;&gt;1),"Check child / family ID",IF(COUNTIFS($A$6:$A$755,A193,$B$6:$B$755,B193)&lt;&gt;1,"Duplicate child / family",IF(C193="","Add relationship type",""))))</x:f>
      </x:c>
    </x:row>
    <x:row r="194" ht="25" customHeight="1">
      <x:c r="A194" s="10"/>
      <x:c r="B194" s="10"/>
      <x:c r="C194" s="10"/>
      <x:c r="D194" s="10"/>
      <x:c r="E194" s="5" t="str">
        <x:f>IF(AND(B194&lt;&gt;"",B194='Start'!$D$5),COUNTIFS($B$6:B194,B194),"")</x:f>
      </x:c>
      <x:c r="F194" s="5" t="str">
        <x:f>IF(AND(A194="",B194=""),"",IF(OR(COUNTIFS('People'!$A$6:$A$505,A194)&lt;&gt;1,COUNTIFS('Families'!$A$6:$A$305,B194)&lt;&gt;1),"Check child / family ID",IF(COUNTIFS($A$6:$A$755,A194,$B$6:$B$755,B194)&lt;&gt;1,"Duplicate child / family",IF(C194="","Add relationship type",""))))</x:f>
      </x:c>
    </x:row>
    <x:row r="195" ht="25" customHeight="1">
      <x:c r="A195" s="10"/>
      <x:c r="B195" s="10"/>
      <x:c r="C195" s="10"/>
      <x:c r="D195" s="10"/>
      <x:c r="E195" s="5" t="str">
        <x:f>IF(AND(B195&lt;&gt;"",B195='Start'!$D$5),COUNTIFS($B$6:B195,B195),"")</x:f>
      </x:c>
      <x:c r="F195" s="5" t="str">
        <x:f>IF(AND(A195="",B195=""),"",IF(OR(COUNTIFS('People'!$A$6:$A$505,A195)&lt;&gt;1,COUNTIFS('Families'!$A$6:$A$305,B195)&lt;&gt;1),"Check child / family ID",IF(COUNTIFS($A$6:$A$755,A195,$B$6:$B$755,B195)&lt;&gt;1,"Duplicate child / family",IF(C195="","Add relationship type",""))))</x:f>
      </x:c>
    </x:row>
    <x:row r="196" ht="25" customHeight="1">
      <x:c r="A196" s="10"/>
      <x:c r="B196" s="10"/>
      <x:c r="C196" s="10"/>
      <x:c r="D196" s="10"/>
      <x:c r="E196" s="5" t="str">
        <x:f>IF(AND(B196&lt;&gt;"",B196='Start'!$D$5),COUNTIFS($B$6:B196,B196),"")</x:f>
      </x:c>
      <x:c r="F196" s="5" t="str">
        <x:f>IF(AND(A196="",B196=""),"",IF(OR(COUNTIFS('People'!$A$6:$A$505,A196)&lt;&gt;1,COUNTIFS('Families'!$A$6:$A$305,B196)&lt;&gt;1),"Check child / family ID",IF(COUNTIFS($A$6:$A$755,A196,$B$6:$B$755,B196)&lt;&gt;1,"Duplicate child / family",IF(C196="","Add relationship type",""))))</x:f>
      </x:c>
    </x:row>
    <x:row r="197" ht="25" customHeight="1">
      <x:c r="A197" s="10"/>
      <x:c r="B197" s="10"/>
      <x:c r="C197" s="10"/>
      <x:c r="D197" s="10"/>
      <x:c r="E197" s="5" t="str">
        <x:f>IF(AND(B197&lt;&gt;"",B197='Start'!$D$5),COUNTIFS($B$6:B197,B197),"")</x:f>
      </x:c>
      <x:c r="F197" s="5" t="str">
        <x:f>IF(AND(A197="",B197=""),"",IF(OR(COUNTIFS('People'!$A$6:$A$505,A197)&lt;&gt;1,COUNTIFS('Families'!$A$6:$A$305,B197)&lt;&gt;1),"Check child / family ID",IF(COUNTIFS($A$6:$A$755,A197,$B$6:$B$755,B197)&lt;&gt;1,"Duplicate child / family",IF(C197="","Add relationship type",""))))</x:f>
      </x:c>
    </x:row>
    <x:row r="198" ht="25" customHeight="1">
      <x:c r="A198" s="10"/>
      <x:c r="B198" s="10"/>
      <x:c r="C198" s="10"/>
      <x:c r="D198" s="10"/>
      <x:c r="E198" s="5" t="str">
        <x:f>IF(AND(B198&lt;&gt;"",B198='Start'!$D$5),COUNTIFS($B$6:B198,B198),"")</x:f>
      </x:c>
      <x:c r="F198" s="5" t="str">
        <x:f>IF(AND(A198="",B198=""),"",IF(OR(COUNTIFS('People'!$A$6:$A$505,A198)&lt;&gt;1,COUNTIFS('Families'!$A$6:$A$305,B198)&lt;&gt;1),"Check child / family ID",IF(COUNTIFS($A$6:$A$755,A198,$B$6:$B$755,B198)&lt;&gt;1,"Duplicate child / family",IF(C198="","Add relationship type",""))))</x:f>
      </x:c>
    </x:row>
    <x:row r="199" ht="25" customHeight="1">
      <x:c r="A199" s="10"/>
      <x:c r="B199" s="10"/>
      <x:c r="C199" s="10"/>
      <x:c r="D199" s="10"/>
      <x:c r="E199" s="5" t="str">
        <x:f>IF(AND(B199&lt;&gt;"",B199='Start'!$D$5),COUNTIFS($B$6:B199,B199),"")</x:f>
      </x:c>
      <x:c r="F199" s="5" t="str">
        <x:f>IF(AND(A199="",B199=""),"",IF(OR(COUNTIFS('People'!$A$6:$A$505,A199)&lt;&gt;1,COUNTIFS('Families'!$A$6:$A$305,B199)&lt;&gt;1),"Check child / family ID",IF(COUNTIFS($A$6:$A$755,A199,$B$6:$B$755,B199)&lt;&gt;1,"Duplicate child / family",IF(C199="","Add relationship type",""))))</x:f>
      </x:c>
    </x:row>
    <x:row r="200" ht="25" customHeight="1">
      <x:c r="A200" s="10"/>
      <x:c r="B200" s="10"/>
      <x:c r="C200" s="10"/>
      <x:c r="D200" s="10"/>
      <x:c r="E200" s="5" t="str">
        <x:f>IF(AND(B200&lt;&gt;"",B200='Start'!$D$5),COUNTIFS($B$6:B200,B200),"")</x:f>
      </x:c>
      <x:c r="F200" s="5" t="str">
        <x:f>IF(AND(A200="",B200=""),"",IF(OR(COUNTIFS('People'!$A$6:$A$505,A200)&lt;&gt;1,COUNTIFS('Families'!$A$6:$A$305,B200)&lt;&gt;1),"Check child / family ID",IF(COUNTIFS($A$6:$A$755,A200,$B$6:$B$755,B200)&lt;&gt;1,"Duplicate child / family",IF(C200="","Add relationship type",""))))</x:f>
      </x:c>
    </x:row>
    <x:row r="201" ht="25" customHeight="1">
      <x:c r="A201" s="10"/>
      <x:c r="B201" s="10"/>
      <x:c r="C201" s="10"/>
      <x:c r="D201" s="10"/>
      <x:c r="E201" s="5" t="str">
        <x:f>IF(AND(B201&lt;&gt;"",B201='Start'!$D$5),COUNTIFS($B$6:B201,B201),"")</x:f>
      </x:c>
      <x:c r="F201" s="5" t="str">
        <x:f>IF(AND(A201="",B201=""),"",IF(OR(COUNTIFS('People'!$A$6:$A$505,A201)&lt;&gt;1,COUNTIFS('Families'!$A$6:$A$305,B201)&lt;&gt;1),"Check child / family ID",IF(COUNTIFS($A$6:$A$755,A201,$B$6:$B$755,B201)&lt;&gt;1,"Duplicate child / family",IF(C201="","Add relationship type",""))))</x:f>
      </x:c>
    </x:row>
    <x:row r="202" ht="25" customHeight="1">
      <x:c r="A202" s="10"/>
      <x:c r="B202" s="10"/>
      <x:c r="C202" s="10"/>
      <x:c r="D202" s="10"/>
      <x:c r="E202" s="5" t="str">
        <x:f>IF(AND(B202&lt;&gt;"",B202='Start'!$D$5),COUNTIFS($B$6:B202,B202),"")</x:f>
      </x:c>
      <x:c r="F202" s="5" t="str">
        <x:f>IF(AND(A202="",B202=""),"",IF(OR(COUNTIFS('People'!$A$6:$A$505,A202)&lt;&gt;1,COUNTIFS('Families'!$A$6:$A$305,B202)&lt;&gt;1),"Check child / family ID",IF(COUNTIFS($A$6:$A$755,A202,$B$6:$B$755,B202)&lt;&gt;1,"Duplicate child / family",IF(C202="","Add relationship type",""))))</x:f>
      </x:c>
    </x:row>
    <x:row r="203" ht="25" customHeight="1">
      <x:c r="A203" s="10"/>
      <x:c r="B203" s="10"/>
      <x:c r="C203" s="10"/>
      <x:c r="D203" s="10"/>
      <x:c r="E203" s="5" t="str">
        <x:f>IF(AND(B203&lt;&gt;"",B203='Start'!$D$5),COUNTIFS($B$6:B203,B203),"")</x:f>
      </x:c>
      <x:c r="F203" s="5" t="str">
        <x:f>IF(AND(A203="",B203=""),"",IF(OR(COUNTIFS('People'!$A$6:$A$505,A203)&lt;&gt;1,COUNTIFS('Families'!$A$6:$A$305,B203)&lt;&gt;1),"Check child / family ID",IF(COUNTIFS($A$6:$A$755,A203,$B$6:$B$755,B203)&lt;&gt;1,"Duplicate child / family",IF(C203="","Add relationship type",""))))</x:f>
      </x:c>
    </x:row>
    <x:row r="204" ht="25" customHeight="1">
      <x:c r="A204" s="10"/>
      <x:c r="B204" s="10"/>
      <x:c r="C204" s="10"/>
      <x:c r="D204" s="10"/>
      <x:c r="E204" s="5" t="str">
        <x:f>IF(AND(B204&lt;&gt;"",B204='Start'!$D$5),COUNTIFS($B$6:B204,B204),"")</x:f>
      </x:c>
      <x:c r="F204" s="5" t="str">
        <x:f>IF(AND(A204="",B204=""),"",IF(OR(COUNTIFS('People'!$A$6:$A$505,A204)&lt;&gt;1,COUNTIFS('Families'!$A$6:$A$305,B204)&lt;&gt;1),"Check child / family ID",IF(COUNTIFS($A$6:$A$755,A204,$B$6:$B$755,B204)&lt;&gt;1,"Duplicate child / family",IF(C204="","Add relationship type",""))))</x:f>
      </x:c>
    </x:row>
    <x:row r="205" ht="25" customHeight="1">
      <x:c r="A205" s="10"/>
      <x:c r="B205" s="10"/>
      <x:c r="C205" s="10"/>
      <x:c r="D205" s="10"/>
      <x:c r="E205" s="5" t="str">
        <x:f>IF(AND(B205&lt;&gt;"",B205='Start'!$D$5),COUNTIFS($B$6:B205,B205),"")</x:f>
      </x:c>
      <x:c r="F205" s="5" t="str">
        <x:f>IF(AND(A205="",B205=""),"",IF(OR(COUNTIFS('People'!$A$6:$A$505,A205)&lt;&gt;1,COUNTIFS('Families'!$A$6:$A$305,B205)&lt;&gt;1),"Check child / family ID",IF(COUNTIFS($A$6:$A$755,A205,$B$6:$B$755,B205)&lt;&gt;1,"Duplicate child / family",IF(C205="","Add relationship type",""))))</x:f>
      </x:c>
    </x:row>
    <x:row r="206" ht="25" customHeight="1">
      <x:c r="A206" s="10"/>
      <x:c r="B206" s="10"/>
      <x:c r="C206" s="10"/>
      <x:c r="D206" s="10"/>
      <x:c r="E206" s="5" t="str">
        <x:f>IF(AND(B206&lt;&gt;"",B206='Start'!$D$5),COUNTIFS($B$6:B206,B206),"")</x:f>
      </x:c>
      <x:c r="F206" s="5" t="str">
        <x:f>IF(AND(A206="",B206=""),"",IF(OR(COUNTIFS('People'!$A$6:$A$505,A206)&lt;&gt;1,COUNTIFS('Families'!$A$6:$A$305,B206)&lt;&gt;1),"Check child / family ID",IF(COUNTIFS($A$6:$A$755,A206,$B$6:$B$755,B206)&lt;&gt;1,"Duplicate child / family",IF(C206="","Add relationship type",""))))</x:f>
      </x:c>
    </x:row>
    <x:row r="207" ht="25" customHeight="1">
      <x:c r="A207" s="10"/>
      <x:c r="B207" s="10"/>
      <x:c r="C207" s="10"/>
      <x:c r="D207" s="10"/>
      <x:c r="E207" s="5" t="str">
        <x:f>IF(AND(B207&lt;&gt;"",B207='Start'!$D$5),COUNTIFS($B$6:B207,B207),"")</x:f>
      </x:c>
      <x:c r="F207" s="5" t="str">
        <x:f>IF(AND(A207="",B207=""),"",IF(OR(COUNTIFS('People'!$A$6:$A$505,A207)&lt;&gt;1,COUNTIFS('Families'!$A$6:$A$305,B207)&lt;&gt;1),"Check child / family ID",IF(COUNTIFS($A$6:$A$755,A207,$B$6:$B$755,B207)&lt;&gt;1,"Duplicate child / family",IF(C207="","Add relationship type",""))))</x:f>
      </x:c>
    </x:row>
    <x:row r="208" ht="25" customHeight="1">
      <x:c r="A208" s="10"/>
      <x:c r="B208" s="10"/>
      <x:c r="C208" s="10"/>
      <x:c r="D208" s="10"/>
      <x:c r="E208" s="5" t="str">
        <x:f>IF(AND(B208&lt;&gt;"",B208='Start'!$D$5),COUNTIFS($B$6:B208,B208),"")</x:f>
      </x:c>
      <x:c r="F208" s="5" t="str">
        <x:f>IF(AND(A208="",B208=""),"",IF(OR(COUNTIFS('People'!$A$6:$A$505,A208)&lt;&gt;1,COUNTIFS('Families'!$A$6:$A$305,B208)&lt;&gt;1),"Check child / family ID",IF(COUNTIFS($A$6:$A$755,A208,$B$6:$B$755,B208)&lt;&gt;1,"Duplicate child / family",IF(C208="","Add relationship type",""))))</x:f>
      </x:c>
    </x:row>
    <x:row r="209" ht="25" customHeight="1">
      <x:c r="A209" s="10"/>
      <x:c r="B209" s="10"/>
      <x:c r="C209" s="10"/>
      <x:c r="D209" s="10"/>
      <x:c r="E209" s="5" t="str">
        <x:f>IF(AND(B209&lt;&gt;"",B209='Start'!$D$5),COUNTIFS($B$6:B209,B209),"")</x:f>
      </x:c>
      <x:c r="F209" s="5" t="str">
        <x:f>IF(AND(A209="",B209=""),"",IF(OR(COUNTIFS('People'!$A$6:$A$505,A209)&lt;&gt;1,COUNTIFS('Families'!$A$6:$A$305,B209)&lt;&gt;1),"Check child / family ID",IF(COUNTIFS($A$6:$A$755,A209,$B$6:$B$755,B209)&lt;&gt;1,"Duplicate child / family",IF(C209="","Add relationship type",""))))</x:f>
      </x:c>
    </x:row>
    <x:row r="210" ht="25" customHeight="1">
      <x:c r="A210" s="10"/>
      <x:c r="B210" s="10"/>
      <x:c r="C210" s="10"/>
      <x:c r="D210" s="10"/>
      <x:c r="E210" s="5" t="str">
        <x:f>IF(AND(B210&lt;&gt;"",B210='Start'!$D$5),COUNTIFS($B$6:B210,B210),"")</x:f>
      </x:c>
      <x:c r="F210" s="5" t="str">
        <x:f>IF(AND(A210="",B210=""),"",IF(OR(COUNTIFS('People'!$A$6:$A$505,A210)&lt;&gt;1,COUNTIFS('Families'!$A$6:$A$305,B210)&lt;&gt;1),"Check child / family ID",IF(COUNTIFS($A$6:$A$755,A210,$B$6:$B$755,B210)&lt;&gt;1,"Duplicate child / family",IF(C210="","Add relationship type",""))))</x:f>
      </x:c>
    </x:row>
    <x:row r="211" ht="25" customHeight="1">
      <x:c r="A211" s="10"/>
      <x:c r="B211" s="10"/>
      <x:c r="C211" s="10"/>
      <x:c r="D211" s="10"/>
      <x:c r="E211" s="5" t="str">
        <x:f>IF(AND(B211&lt;&gt;"",B211='Start'!$D$5),COUNTIFS($B$6:B211,B211),"")</x:f>
      </x:c>
      <x:c r="F211" s="5" t="str">
        <x:f>IF(AND(A211="",B211=""),"",IF(OR(COUNTIFS('People'!$A$6:$A$505,A211)&lt;&gt;1,COUNTIFS('Families'!$A$6:$A$305,B211)&lt;&gt;1),"Check child / family ID",IF(COUNTIFS($A$6:$A$755,A211,$B$6:$B$755,B211)&lt;&gt;1,"Duplicate child / family",IF(C211="","Add relationship type",""))))</x:f>
      </x:c>
    </x:row>
    <x:row r="212" ht="25" customHeight="1">
      <x:c r="A212" s="10"/>
      <x:c r="B212" s="10"/>
      <x:c r="C212" s="10"/>
      <x:c r="D212" s="10"/>
      <x:c r="E212" s="5" t="str">
        <x:f>IF(AND(B212&lt;&gt;"",B212='Start'!$D$5),COUNTIFS($B$6:B212,B212),"")</x:f>
      </x:c>
      <x:c r="F212" s="5" t="str">
        <x:f>IF(AND(A212="",B212=""),"",IF(OR(COUNTIFS('People'!$A$6:$A$505,A212)&lt;&gt;1,COUNTIFS('Families'!$A$6:$A$305,B212)&lt;&gt;1),"Check child / family ID",IF(COUNTIFS($A$6:$A$755,A212,$B$6:$B$755,B212)&lt;&gt;1,"Duplicate child / family",IF(C212="","Add relationship type",""))))</x:f>
      </x:c>
    </x:row>
    <x:row r="213" ht="25" customHeight="1">
      <x:c r="A213" s="10"/>
      <x:c r="B213" s="10"/>
      <x:c r="C213" s="10"/>
      <x:c r="D213" s="10"/>
      <x:c r="E213" s="5" t="str">
        <x:f>IF(AND(B213&lt;&gt;"",B213='Start'!$D$5),COUNTIFS($B$6:B213,B213),"")</x:f>
      </x:c>
      <x:c r="F213" s="5" t="str">
        <x:f>IF(AND(A213="",B213=""),"",IF(OR(COUNTIFS('People'!$A$6:$A$505,A213)&lt;&gt;1,COUNTIFS('Families'!$A$6:$A$305,B213)&lt;&gt;1),"Check child / family ID",IF(COUNTIFS($A$6:$A$755,A213,$B$6:$B$755,B213)&lt;&gt;1,"Duplicate child / family",IF(C213="","Add relationship type",""))))</x:f>
      </x:c>
    </x:row>
    <x:row r="214" ht="25" customHeight="1">
      <x:c r="A214" s="10"/>
      <x:c r="B214" s="10"/>
      <x:c r="C214" s="10"/>
      <x:c r="D214" s="10"/>
      <x:c r="E214" s="5" t="str">
        <x:f>IF(AND(B214&lt;&gt;"",B214='Start'!$D$5),COUNTIFS($B$6:B214,B214),"")</x:f>
      </x:c>
      <x:c r="F214" s="5" t="str">
        <x:f>IF(AND(A214="",B214=""),"",IF(OR(COUNTIFS('People'!$A$6:$A$505,A214)&lt;&gt;1,COUNTIFS('Families'!$A$6:$A$305,B214)&lt;&gt;1),"Check child / family ID",IF(COUNTIFS($A$6:$A$755,A214,$B$6:$B$755,B214)&lt;&gt;1,"Duplicate child / family",IF(C214="","Add relationship type",""))))</x:f>
      </x:c>
    </x:row>
    <x:row r="215" ht="25" customHeight="1">
      <x:c r="A215" s="10"/>
      <x:c r="B215" s="10"/>
      <x:c r="C215" s="10"/>
      <x:c r="D215" s="10"/>
      <x:c r="E215" s="5" t="str">
        <x:f>IF(AND(B215&lt;&gt;"",B215='Start'!$D$5),COUNTIFS($B$6:B215,B215),"")</x:f>
      </x:c>
      <x:c r="F215" s="5" t="str">
        <x:f>IF(AND(A215="",B215=""),"",IF(OR(COUNTIFS('People'!$A$6:$A$505,A215)&lt;&gt;1,COUNTIFS('Families'!$A$6:$A$305,B215)&lt;&gt;1),"Check child / family ID",IF(COUNTIFS($A$6:$A$755,A215,$B$6:$B$755,B215)&lt;&gt;1,"Duplicate child / family",IF(C215="","Add relationship type",""))))</x:f>
      </x:c>
    </x:row>
    <x:row r="216" ht="25" customHeight="1">
      <x:c r="A216" s="10"/>
      <x:c r="B216" s="10"/>
      <x:c r="C216" s="10"/>
      <x:c r="D216" s="10"/>
      <x:c r="E216" s="5" t="str">
        <x:f>IF(AND(B216&lt;&gt;"",B216='Start'!$D$5),COUNTIFS($B$6:B216,B216),"")</x:f>
      </x:c>
      <x:c r="F216" s="5" t="str">
        <x:f>IF(AND(A216="",B216=""),"",IF(OR(COUNTIFS('People'!$A$6:$A$505,A216)&lt;&gt;1,COUNTIFS('Families'!$A$6:$A$305,B216)&lt;&gt;1),"Check child / family ID",IF(COUNTIFS($A$6:$A$755,A216,$B$6:$B$755,B216)&lt;&gt;1,"Duplicate child / family",IF(C216="","Add relationship type",""))))</x:f>
      </x:c>
    </x:row>
    <x:row r="217" ht="25" customHeight="1">
      <x:c r="A217" s="10"/>
      <x:c r="B217" s="10"/>
      <x:c r="C217" s="10"/>
      <x:c r="D217" s="10"/>
      <x:c r="E217" s="5" t="str">
        <x:f>IF(AND(B217&lt;&gt;"",B217='Start'!$D$5),COUNTIFS($B$6:B217,B217),"")</x:f>
      </x:c>
      <x:c r="F217" s="5" t="str">
        <x:f>IF(AND(A217="",B217=""),"",IF(OR(COUNTIFS('People'!$A$6:$A$505,A217)&lt;&gt;1,COUNTIFS('Families'!$A$6:$A$305,B217)&lt;&gt;1),"Check child / family ID",IF(COUNTIFS($A$6:$A$755,A217,$B$6:$B$755,B217)&lt;&gt;1,"Duplicate child / family",IF(C217="","Add relationship type",""))))</x:f>
      </x:c>
    </x:row>
    <x:row r="218" ht="25" customHeight="1">
      <x:c r="A218" s="10"/>
      <x:c r="B218" s="10"/>
      <x:c r="C218" s="10"/>
      <x:c r="D218" s="10"/>
      <x:c r="E218" s="5" t="str">
        <x:f>IF(AND(B218&lt;&gt;"",B218='Start'!$D$5),COUNTIFS($B$6:B218,B218),"")</x:f>
      </x:c>
      <x:c r="F218" s="5" t="str">
        <x:f>IF(AND(A218="",B218=""),"",IF(OR(COUNTIFS('People'!$A$6:$A$505,A218)&lt;&gt;1,COUNTIFS('Families'!$A$6:$A$305,B218)&lt;&gt;1),"Check child / family ID",IF(COUNTIFS($A$6:$A$755,A218,$B$6:$B$755,B218)&lt;&gt;1,"Duplicate child / family",IF(C218="","Add relationship type",""))))</x:f>
      </x:c>
    </x:row>
    <x:row r="219" ht="25" customHeight="1">
      <x:c r="A219" s="10"/>
      <x:c r="B219" s="10"/>
      <x:c r="C219" s="10"/>
      <x:c r="D219" s="10"/>
      <x:c r="E219" s="5" t="str">
        <x:f>IF(AND(B219&lt;&gt;"",B219='Start'!$D$5),COUNTIFS($B$6:B219,B219),"")</x:f>
      </x:c>
      <x:c r="F219" s="5" t="str">
        <x:f>IF(AND(A219="",B219=""),"",IF(OR(COUNTIFS('People'!$A$6:$A$505,A219)&lt;&gt;1,COUNTIFS('Families'!$A$6:$A$305,B219)&lt;&gt;1),"Check child / family ID",IF(COUNTIFS($A$6:$A$755,A219,$B$6:$B$755,B219)&lt;&gt;1,"Duplicate child / family",IF(C219="","Add relationship type",""))))</x:f>
      </x:c>
    </x:row>
    <x:row r="220" ht="25" customHeight="1">
      <x:c r="A220" s="10"/>
      <x:c r="B220" s="10"/>
      <x:c r="C220" s="10"/>
      <x:c r="D220" s="10"/>
      <x:c r="E220" s="5" t="str">
        <x:f>IF(AND(B220&lt;&gt;"",B220='Start'!$D$5),COUNTIFS($B$6:B220,B220),"")</x:f>
      </x:c>
      <x:c r="F220" s="5" t="str">
        <x:f>IF(AND(A220="",B220=""),"",IF(OR(COUNTIFS('People'!$A$6:$A$505,A220)&lt;&gt;1,COUNTIFS('Families'!$A$6:$A$305,B220)&lt;&gt;1),"Check child / family ID",IF(COUNTIFS($A$6:$A$755,A220,$B$6:$B$755,B220)&lt;&gt;1,"Duplicate child / family",IF(C220="","Add relationship type",""))))</x:f>
      </x:c>
    </x:row>
    <x:row r="221" ht="25" customHeight="1">
      <x:c r="A221" s="10"/>
      <x:c r="B221" s="10"/>
      <x:c r="C221" s="10"/>
      <x:c r="D221" s="10"/>
      <x:c r="E221" s="5" t="str">
        <x:f>IF(AND(B221&lt;&gt;"",B221='Start'!$D$5),COUNTIFS($B$6:B221,B221),"")</x:f>
      </x:c>
      <x:c r="F221" s="5" t="str">
        <x:f>IF(AND(A221="",B221=""),"",IF(OR(COUNTIFS('People'!$A$6:$A$505,A221)&lt;&gt;1,COUNTIFS('Families'!$A$6:$A$305,B221)&lt;&gt;1),"Check child / family ID",IF(COUNTIFS($A$6:$A$755,A221,$B$6:$B$755,B221)&lt;&gt;1,"Duplicate child / family",IF(C221="","Add relationship type",""))))</x:f>
      </x:c>
    </x:row>
    <x:row r="222" ht="25" customHeight="1">
      <x:c r="A222" s="10"/>
      <x:c r="B222" s="10"/>
      <x:c r="C222" s="10"/>
      <x:c r="D222" s="10"/>
      <x:c r="E222" s="5" t="str">
        <x:f>IF(AND(B222&lt;&gt;"",B222='Start'!$D$5),COUNTIFS($B$6:B222,B222),"")</x:f>
      </x:c>
      <x:c r="F222" s="5" t="str">
        <x:f>IF(AND(A222="",B222=""),"",IF(OR(COUNTIFS('People'!$A$6:$A$505,A222)&lt;&gt;1,COUNTIFS('Families'!$A$6:$A$305,B222)&lt;&gt;1),"Check child / family ID",IF(COUNTIFS($A$6:$A$755,A222,$B$6:$B$755,B222)&lt;&gt;1,"Duplicate child / family",IF(C222="","Add relationship type",""))))</x:f>
      </x:c>
    </x:row>
    <x:row r="223" ht="25" customHeight="1">
      <x:c r="A223" s="10"/>
      <x:c r="B223" s="10"/>
      <x:c r="C223" s="10"/>
      <x:c r="D223" s="10"/>
      <x:c r="E223" s="5" t="str">
        <x:f>IF(AND(B223&lt;&gt;"",B223='Start'!$D$5),COUNTIFS($B$6:B223,B223),"")</x:f>
      </x:c>
      <x:c r="F223" s="5" t="str">
        <x:f>IF(AND(A223="",B223=""),"",IF(OR(COUNTIFS('People'!$A$6:$A$505,A223)&lt;&gt;1,COUNTIFS('Families'!$A$6:$A$305,B223)&lt;&gt;1),"Check child / family ID",IF(COUNTIFS($A$6:$A$755,A223,$B$6:$B$755,B223)&lt;&gt;1,"Duplicate child / family",IF(C223="","Add relationship type",""))))</x:f>
      </x:c>
    </x:row>
    <x:row r="224" ht="25" customHeight="1">
      <x:c r="A224" s="10"/>
      <x:c r="B224" s="10"/>
      <x:c r="C224" s="10"/>
      <x:c r="D224" s="10"/>
      <x:c r="E224" s="5" t="str">
        <x:f>IF(AND(B224&lt;&gt;"",B224='Start'!$D$5),COUNTIFS($B$6:B224,B224),"")</x:f>
      </x:c>
      <x:c r="F224" s="5" t="str">
        <x:f>IF(AND(A224="",B224=""),"",IF(OR(COUNTIFS('People'!$A$6:$A$505,A224)&lt;&gt;1,COUNTIFS('Families'!$A$6:$A$305,B224)&lt;&gt;1),"Check child / family ID",IF(COUNTIFS($A$6:$A$755,A224,$B$6:$B$755,B224)&lt;&gt;1,"Duplicate child / family",IF(C224="","Add relationship type",""))))</x:f>
      </x:c>
    </x:row>
    <x:row r="225" ht="25" customHeight="1">
      <x:c r="A225" s="10"/>
      <x:c r="B225" s="10"/>
      <x:c r="C225" s="10"/>
      <x:c r="D225" s="10"/>
      <x:c r="E225" s="5" t="str">
        <x:f>IF(AND(B225&lt;&gt;"",B225='Start'!$D$5),COUNTIFS($B$6:B225,B225),"")</x:f>
      </x:c>
      <x:c r="F225" s="5" t="str">
        <x:f>IF(AND(A225="",B225=""),"",IF(OR(COUNTIFS('People'!$A$6:$A$505,A225)&lt;&gt;1,COUNTIFS('Families'!$A$6:$A$305,B225)&lt;&gt;1),"Check child / family ID",IF(COUNTIFS($A$6:$A$755,A225,$B$6:$B$755,B225)&lt;&gt;1,"Duplicate child / family",IF(C225="","Add relationship type",""))))</x:f>
      </x:c>
    </x:row>
    <x:row r="226" ht="25" customHeight="1">
      <x:c r="A226" s="10"/>
      <x:c r="B226" s="10"/>
      <x:c r="C226" s="10"/>
      <x:c r="D226" s="10"/>
      <x:c r="E226" s="5" t="str">
        <x:f>IF(AND(B226&lt;&gt;"",B226='Start'!$D$5),COUNTIFS($B$6:B226,B226),"")</x:f>
      </x:c>
      <x:c r="F226" s="5" t="str">
        <x:f>IF(AND(A226="",B226=""),"",IF(OR(COUNTIFS('People'!$A$6:$A$505,A226)&lt;&gt;1,COUNTIFS('Families'!$A$6:$A$305,B226)&lt;&gt;1),"Check child / family ID",IF(COUNTIFS($A$6:$A$755,A226,$B$6:$B$755,B226)&lt;&gt;1,"Duplicate child / family",IF(C226="","Add relationship type",""))))</x:f>
      </x:c>
    </x:row>
    <x:row r="227" ht="25" customHeight="1">
      <x:c r="A227" s="10"/>
      <x:c r="B227" s="10"/>
      <x:c r="C227" s="10"/>
      <x:c r="D227" s="10"/>
      <x:c r="E227" s="5" t="str">
        <x:f>IF(AND(B227&lt;&gt;"",B227='Start'!$D$5),COUNTIFS($B$6:B227,B227),"")</x:f>
      </x:c>
      <x:c r="F227" s="5" t="str">
        <x:f>IF(AND(A227="",B227=""),"",IF(OR(COUNTIFS('People'!$A$6:$A$505,A227)&lt;&gt;1,COUNTIFS('Families'!$A$6:$A$305,B227)&lt;&gt;1),"Check child / family ID",IF(COUNTIFS($A$6:$A$755,A227,$B$6:$B$755,B227)&lt;&gt;1,"Duplicate child / family",IF(C227="","Add relationship type",""))))</x:f>
      </x:c>
    </x:row>
    <x:row r="228" ht="25" customHeight="1">
      <x:c r="A228" s="10"/>
      <x:c r="B228" s="10"/>
      <x:c r="C228" s="10"/>
      <x:c r="D228" s="10"/>
      <x:c r="E228" s="5" t="str">
        <x:f>IF(AND(B228&lt;&gt;"",B228='Start'!$D$5),COUNTIFS($B$6:B228,B228),"")</x:f>
      </x:c>
      <x:c r="F228" s="5" t="str">
        <x:f>IF(AND(A228="",B228=""),"",IF(OR(COUNTIFS('People'!$A$6:$A$505,A228)&lt;&gt;1,COUNTIFS('Families'!$A$6:$A$305,B228)&lt;&gt;1),"Check child / family ID",IF(COUNTIFS($A$6:$A$755,A228,$B$6:$B$755,B228)&lt;&gt;1,"Duplicate child / family",IF(C228="","Add relationship type",""))))</x:f>
      </x:c>
    </x:row>
    <x:row r="229" ht="25" customHeight="1">
      <x:c r="A229" s="10"/>
      <x:c r="B229" s="10"/>
      <x:c r="C229" s="10"/>
      <x:c r="D229" s="10"/>
      <x:c r="E229" s="5" t="str">
        <x:f>IF(AND(B229&lt;&gt;"",B229='Start'!$D$5),COUNTIFS($B$6:B229,B229),"")</x:f>
      </x:c>
      <x:c r="F229" s="5" t="str">
        <x:f>IF(AND(A229="",B229=""),"",IF(OR(COUNTIFS('People'!$A$6:$A$505,A229)&lt;&gt;1,COUNTIFS('Families'!$A$6:$A$305,B229)&lt;&gt;1),"Check child / family ID",IF(COUNTIFS($A$6:$A$755,A229,$B$6:$B$755,B229)&lt;&gt;1,"Duplicate child / family",IF(C229="","Add relationship type",""))))</x:f>
      </x:c>
    </x:row>
    <x:row r="230" ht="25" customHeight="1">
      <x:c r="A230" s="10"/>
      <x:c r="B230" s="10"/>
      <x:c r="C230" s="10"/>
      <x:c r="D230" s="10"/>
      <x:c r="E230" s="5" t="str">
        <x:f>IF(AND(B230&lt;&gt;"",B230='Start'!$D$5),COUNTIFS($B$6:B230,B230),"")</x:f>
      </x:c>
      <x:c r="F230" s="5" t="str">
        <x:f>IF(AND(A230="",B230=""),"",IF(OR(COUNTIFS('People'!$A$6:$A$505,A230)&lt;&gt;1,COUNTIFS('Families'!$A$6:$A$305,B230)&lt;&gt;1),"Check child / family ID",IF(COUNTIFS($A$6:$A$755,A230,$B$6:$B$755,B230)&lt;&gt;1,"Duplicate child / family",IF(C230="","Add relationship type",""))))</x:f>
      </x:c>
    </x:row>
    <x:row r="231" ht="25" customHeight="1">
      <x:c r="A231" s="10"/>
      <x:c r="B231" s="10"/>
      <x:c r="C231" s="10"/>
      <x:c r="D231" s="10"/>
      <x:c r="E231" s="5" t="str">
        <x:f>IF(AND(B231&lt;&gt;"",B231='Start'!$D$5),COUNTIFS($B$6:B231,B231),"")</x:f>
      </x:c>
      <x:c r="F231" s="5" t="str">
        <x:f>IF(AND(A231="",B231=""),"",IF(OR(COUNTIFS('People'!$A$6:$A$505,A231)&lt;&gt;1,COUNTIFS('Families'!$A$6:$A$305,B231)&lt;&gt;1),"Check child / family ID",IF(COUNTIFS($A$6:$A$755,A231,$B$6:$B$755,B231)&lt;&gt;1,"Duplicate child / family",IF(C231="","Add relationship type",""))))</x:f>
      </x:c>
    </x:row>
    <x:row r="232" ht="25" customHeight="1">
      <x:c r="A232" s="10"/>
      <x:c r="B232" s="10"/>
      <x:c r="C232" s="10"/>
      <x:c r="D232" s="10"/>
      <x:c r="E232" s="5" t="str">
        <x:f>IF(AND(B232&lt;&gt;"",B232='Start'!$D$5),COUNTIFS($B$6:B232,B232),"")</x:f>
      </x:c>
      <x:c r="F232" s="5" t="str">
        <x:f>IF(AND(A232="",B232=""),"",IF(OR(COUNTIFS('People'!$A$6:$A$505,A232)&lt;&gt;1,COUNTIFS('Families'!$A$6:$A$305,B232)&lt;&gt;1),"Check child / family ID",IF(COUNTIFS($A$6:$A$755,A232,$B$6:$B$755,B232)&lt;&gt;1,"Duplicate child / family",IF(C232="","Add relationship type",""))))</x:f>
      </x:c>
    </x:row>
    <x:row r="233" ht="25" customHeight="1">
      <x:c r="A233" s="10"/>
      <x:c r="B233" s="10"/>
      <x:c r="C233" s="10"/>
      <x:c r="D233" s="10"/>
      <x:c r="E233" s="5" t="str">
        <x:f>IF(AND(B233&lt;&gt;"",B233='Start'!$D$5),COUNTIFS($B$6:B233,B233),"")</x:f>
      </x:c>
      <x:c r="F233" s="5" t="str">
        <x:f>IF(AND(A233="",B233=""),"",IF(OR(COUNTIFS('People'!$A$6:$A$505,A233)&lt;&gt;1,COUNTIFS('Families'!$A$6:$A$305,B233)&lt;&gt;1),"Check child / family ID",IF(COUNTIFS($A$6:$A$755,A233,$B$6:$B$755,B233)&lt;&gt;1,"Duplicate child / family",IF(C233="","Add relationship type",""))))</x:f>
      </x:c>
    </x:row>
    <x:row r="234" ht="25" customHeight="1">
      <x:c r="A234" s="10"/>
      <x:c r="B234" s="10"/>
      <x:c r="C234" s="10"/>
      <x:c r="D234" s="10"/>
      <x:c r="E234" s="5" t="str">
        <x:f>IF(AND(B234&lt;&gt;"",B234='Start'!$D$5),COUNTIFS($B$6:B234,B234),"")</x:f>
      </x:c>
      <x:c r="F234" s="5" t="str">
        <x:f>IF(AND(A234="",B234=""),"",IF(OR(COUNTIFS('People'!$A$6:$A$505,A234)&lt;&gt;1,COUNTIFS('Families'!$A$6:$A$305,B234)&lt;&gt;1),"Check child / family ID",IF(COUNTIFS($A$6:$A$755,A234,$B$6:$B$755,B234)&lt;&gt;1,"Duplicate child / family",IF(C234="","Add relationship type",""))))</x:f>
      </x:c>
    </x:row>
    <x:row r="235" ht="25" customHeight="1">
      <x:c r="A235" s="10"/>
      <x:c r="B235" s="10"/>
      <x:c r="C235" s="10"/>
      <x:c r="D235" s="10"/>
      <x:c r="E235" s="5" t="str">
        <x:f>IF(AND(B235&lt;&gt;"",B235='Start'!$D$5),COUNTIFS($B$6:B235,B235),"")</x:f>
      </x:c>
      <x:c r="F235" s="5" t="str">
        <x:f>IF(AND(A235="",B235=""),"",IF(OR(COUNTIFS('People'!$A$6:$A$505,A235)&lt;&gt;1,COUNTIFS('Families'!$A$6:$A$305,B235)&lt;&gt;1),"Check child / family ID",IF(COUNTIFS($A$6:$A$755,A235,$B$6:$B$755,B235)&lt;&gt;1,"Duplicate child / family",IF(C235="","Add relationship type",""))))</x:f>
      </x:c>
    </x:row>
    <x:row r="236" ht="25" customHeight="1">
      <x:c r="A236" s="10"/>
      <x:c r="B236" s="10"/>
      <x:c r="C236" s="10"/>
      <x:c r="D236" s="10"/>
      <x:c r="E236" s="5" t="str">
        <x:f>IF(AND(B236&lt;&gt;"",B236='Start'!$D$5),COUNTIFS($B$6:B236,B236),"")</x:f>
      </x:c>
      <x:c r="F236" s="5" t="str">
        <x:f>IF(AND(A236="",B236=""),"",IF(OR(COUNTIFS('People'!$A$6:$A$505,A236)&lt;&gt;1,COUNTIFS('Families'!$A$6:$A$305,B236)&lt;&gt;1),"Check child / family ID",IF(COUNTIFS($A$6:$A$755,A236,$B$6:$B$755,B236)&lt;&gt;1,"Duplicate child / family",IF(C236="","Add relationship type",""))))</x:f>
      </x:c>
    </x:row>
    <x:row r="237" ht="25" customHeight="1">
      <x:c r="A237" s="10"/>
      <x:c r="B237" s="10"/>
      <x:c r="C237" s="10"/>
      <x:c r="D237" s="10"/>
      <x:c r="E237" s="5" t="str">
        <x:f>IF(AND(B237&lt;&gt;"",B237='Start'!$D$5),COUNTIFS($B$6:B237,B237),"")</x:f>
      </x:c>
      <x:c r="F237" s="5" t="str">
        <x:f>IF(AND(A237="",B237=""),"",IF(OR(COUNTIFS('People'!$A$6:$A$505,A237)&lt;&gt;1,COUNTIFS('Families'!$A$6:$A$305,B237)&lt;&gt;1),"Check child / family ID",IF(COUNTIFS($A$6:$A$755,A237,$B$6:$B$755,B237)&lt;&gt;1,"Duplicate child / family",IF(C237="","Add relationship type",""))))</x:f>
      </x:c>
    </x:row>
    <x:row r="238" ht="25" customHeight="1">
      <x:c r="A238" s="10"/>
      <x:c r="B238" s="10"/>
      <x:c r="C238" s="10"/>
      <x:c r="D238" s="10"/>
      <x:c r="E238" s="5" t="str">
        <x:f>IF(AND(B238&lt;&gt;"",B238='Start'!$D$5),COUNTIFS($B$6:B238,B238),"")</x:f>
      </x:c>
      <x:c r="F238" s="5" t="str">
        <x:f>IF(AND(A238="",B238=""),"",IF(OR(COUNTIFS('People'!$A$6:$A$505,A238)&lt;&gt;1,COUNTIFS('Families'!$A$6:$A$305,B238)&lt;&gt;1),"Check child / family ID",IF(COUNTIFS($A$6:$A$755,A238,$B$6:$B$755,B238)&lt;&gt;1,"Duplicate child / family",IF(C238="","Add relationship type",""))))</x:f>
      </x:c>
    </x:row>
    <x:row r="239" ht="25" customHeight="1">
      <x:c r="A239" s="10"/>
      <x:c r="B239" s="10"/>
      <x:c r="C239" s="10"/>
      <x:c r="D239" s="10"/>
      <x:c r="E239" s="5" t="str">
        <x:f>IF(AND(B239&lt;&gt;"",B239='Start'!$D$5),COUNTIFS($B$6:B239,B239),"")</x:f>
      </x:c>
      <x:c r="F239" s="5" t="str">
        <x:f>IF(AND(A239="",B239=""),"",IF(OR(COUNTIFS('People'!$A$6:$A$505,A239)&lt;&gt;1,COUNTIFS('Families'!$A$6:$A$305,B239)&lt;&gt;1),"Check child / family ID",IF(COUNTIFS($A$6:$A$755,A239,$B$6:$B$755,B239)&lt;&gt;1,"Duplicate child / family",IF(C239="","Add relationship type",""))))</x:f>
      </x:c>
    </x:row>
    <x:row r="240" ht="25" customHeight="1">
      <x:c r="A240" s="10"/>
      <x:c r="B240" s="10"/>
      <x:c r="C240" s="10"/>
      <x:c r="D240" s="10"/>
      <x:c r="E240" s="5" t="str">
        <x:f>IF(AND(B240&lt;&gt;"",B240='Start'!$D$5),COUNTIFS($B$6:B240,B240),"")</x:f>
      </x:c>
      <x:c r="F240" s="5" t="str">
        <x:f>IF(AND(A240="",B240=""),"",IF(OR(COUNTIFS('People'!$A$6:$A$505,A240)&lt;&gt;1,COUNTIFS('Families'!$A$6:$A$305,B240)&lt;&gt;1),"Check child / family ID",IF(COUNTIFS($A$6:$A$755,A240,$B$6:$B$755,B240)&lt;&gt;1,"Duplicate child / family",IF(C240="","Add relationship type",""))))</x:f>
      </x:c>
    </x:row>
    <x:row r="241" ht="25" customHeight="1">
      <x:c r="A241" s="10"/>
      <x:c r="B241" s="10"/>
      <x:c r="C241" s="10"/>
      <x:c r="D241" s="10"/>
      <x:c r="E241" s="5" t="str">
        <x:f>IF(AND(B241&lt;&gt;"",B241='Start'!$D$5),COUNTIFS($B$6:B241,B241),"")</x:f>
      </x:c>
      <x:c r="F241" s="5" t="str">
        <x:f>IF(AND(A241="",B241=""),"",IF(OR(COUNTIFS('People'!$A$6:$A$505,A241)&lt;&gt;1,COUNTIFS('Families'!$A$6:$A$305,B241)&lt;&gt;1),"Check child / family ID",IF(COUNTIFS($A$6:$A$755,A241,$B$6:$B$755,B241)&lt;&gt;1,"Duplicate child / family",IF(C241="","Add relationship type",""))))</x:f>
      </x:c>
    </x:row>
    <x:row r="242" ht="25" customHeight="1">
      <x:c r="A242" s="10"/>
      <x:c r="B242" s="10"/>
      <x:c r="C242" s="10"/>
      <x:c r="D242" s="10"/>
      <x:c r="E242" s="5" t="str">
        <x:f>IF(AND(B242&lt;&gt;"",B242='Start'!$D$5),COUNTIFS($B$6:B242,B242),"")</x:f>
      </x:c>
      <x:c r="F242" s="5" t="str">
        <x:f>IF(AND(A242="",B242=""),"",IF(OR(COUNTIFS('People'!$A$6:$A$505,A242)&lt;&gt;1,COUNTIFS('Families'!$A$6:$A$305,B242)&lt;&gt;1),"Check child / family ID",IF(COUNTIFS($A$6:$A$755,A242,$B$6:$B$755,B242)&lt;&gt;1,"Duplicate child / family",IF(C242="","Add relationship type",""))))</x:f>
      </x:c>
    </x:row>
    <x:row r="243" ht="25" customHeight="1">
      <x:c r="A243" s="10"/>
      <x:c r="B243" s="10"/>
      <x:c r="C243" s="10"/>
      <x:c r="D243" s="10"/>
      <x:c r="E243" s="5" t="str">
        <x:f>IF(AND(B243&lt;&gt;"",B243='Start'!$D$5),COUNTIFS($B$6:B243,B243),"")</x:f>
      </x:c>
      <x:c r="F243" s="5" t="str">
        <x:f>IF(AND(A243="",B243=""),"",IF(OR(COUNTIFS('People'!$A$6:$A$505,A243)&lt;&gt;1,COUNTIFS('Families'!$A$6:$A$305,B243)&lt;&gt;1),"Check child / family ID",IF(COUNTIFS($A$6:$A$755,A243,$B$6:$B$755,B243)&lt;&gt;1,"Duplicate child / family",IF(C243="","Add relationship type",""))))</x:f>
      </x:c>
    </x:row>
    <x:row r="244" ht="25" customHeight="1">
      <x:c r="A244" s="10"/>
      <x:c r="B244" s="10"/>
      <x:c r="C244" s="10"/>
      <x:c r="D244" s="10"/>
      <x:c r="E244" s="5" t="str">
        <x:f>IF(AND(B244&lt;&gt;"",B244='Start'!$D$5),COUNTIFS($B$6:B244,B244),"")</x:f>
      </x:c>
      <x:c r="F244" s="5" t="str">
        <x:f>IF(AND(A244="",B244=""),"",IF(OR(COUNTIFS('People'!$A$6:$A$505,A244)&lt;&gt;1,COUNTIFS('Families'!$A$6:$A$305,B244)&lt;&gt;1),"Check child / family ID",IF(COUNTIFS($A$6:$A$755,A244,$B$6:$B$755,B244)&lt;&gt;1,"Duplicate child / family",IF(C244="","Add relationship type",""))))</x:f>
      </x:c>
    </x:row>
    <x:row r="245" ht="25" customHeight="1">
      <x:c r="A245" s="10"/>
      <x:c r="B245" s="10"/>
      <x:c r="C245" s="10"/>
      <x:c r="D245" s="10"/>
      <x:c r="E245" s="5" t="str">
        <x:f>IF(AND(B245&lt;&gt;"",B245='Start'!$D$5),COUNTIFS($B$6:B245,B245),"")</x:f>
      </x:c>
      <x:c r="F245" s="5" t="str">
        <x:f>IF(AND(A245="",B245=""),"",IF(OR(COUNTIFS('People'!$A$6:$A$505,A245)&lt;&gt;1,COUNTIFS('Families'!$A$6:$A$305,B245)&lt;&gt;1),"Check child / family ID",IF(COUNTIFS($A$6:$A$755,A245,$B$6:$B$755,B245)&lt;&gt;1,"Duplicate child / family",IF(C245="","Add relationship type",""))))</x:f>
      </x:c>
    </x:row>
    <x:row r="246" ht="25" customHeight="1">
      <x:c r="A246" s="10"/>
      <x:c r="B246" s="10"/>
      <x:c r="C246" s="10"/>
      <x:c r="D246" s="10"/>
      <x:c r="E246" s="5" t="str">
        <x:f>IF(AND(B246&lt;&gt;"",B246='Start'!$D$5),COUNTIFS($B$6:B246,B246),"")</x:f>
      </x:c>
      <x:c r="F246" s="5" t="str">
        <x:f>IF(AND(A246="",B246=""),"",IF(OR(COUNTIFS('People'!$A$6:$A$505,A246)&lt;&gt;1,COUNTIFS('Families'!$A$6:$A$305,B246)&lt;&gt;1),"Check child / family ID",IF(COUNTIFS($A$6:$A$755,A246,$B$6:$B$755,B246)&lt;&gt;1,"Duplicate child / family",IF(C246="","Add relationship type",""))))</x:f>
      </x:c>
    </x:row>
    <x:row r="247" ht="25" customHeight="1">
      <x:c r="A247" s="10"/>
      <x:c r="B247" s="10"/>
      <x:c r="C247" s="10"/>
      <x:c r="D247" s="10"/>
      <x:c r="E247" s="5" t="str">
        <x:f>IF(AND(B247&lt;&gt;"",B247='Start'!$D$5),COUNTIFS($B$6:B247,B247),"")</x:f>
      </x:c>
      <x:c r="F247" s="5" t="str">
        <x:f>IF(AND(A247="",B247=""),"",IF(OR(COUNTIFS('People'!$A$6:$A$505,A247)&lt;&gt;1,COUNTIFS('Families'!$A$6:$A$305,B247)&lt;&gt;1),"Check child / family ID",IF(COUNTIFS($A$6:$A$755,A247,$B$6:$B$755,B247)&lt;&gt;1,"Duplicate child / family",IF(C247="","Add relationship type",""))))</x:f>
      </x:c>
    </x:row>
    <x:row r="248" ht="25" customHeight="1">
      <x:c r="A248" s="10"/>
      <x:c r="B248" s="10"/>
      <x:c r="C248" s="10"/>
      <x:c r="D248" s="10"/>
      <x:c r="E248" s="5" t="str">
        <x:f>IF(AND(B248&lt;&gt;"",B248='Start'!$D$5),COUNTIFS($B$6:B248,B248),"")</x:f>
      </x:c>
      <x:c r="F248" s="5" t="str">
        <x:f>IF(AND(A248="",B248=""),"",IF(OR(COUNTIFS('People'!$A$6:$A$505,A248)&lt;&gt;1,COUNTIFS('Families'!$A$6:$A$305,B248)&lt;&gt;1),"Check child / family ID",IF(COUNTIFS($A$6:$A$755,A248,$B$6:$B$755,B248)&lt;&gt;1,"Duplicate child / family",IF(C248="","Add relationship type",""))))</x:f>
      </x:c>
    </x:row>
    <x:row r="249" ht="25" customHeight="1">
      <x:c r="A249" s="10"/>
      <x:c r="B249" s="10"/>
      <x:c r="C249" s="10"/>
      <x:c r="D249" s="10"/>
      <x:c r="E249" s="5" t="str">
        <x:f>IF(AND(B249&lt;&gt;"",B249='Start'!$D$5),COUNTIFS($B$6:B249,B249),"")</x:f>
      </x:c>
      <x:c r="F249" s="5" t="str">
        <x:f>IF(AND(A249="",B249=""),"",IF(OR(COUNTIFS('People'!$A$6:$A$505,A249)&lt;&gt;1,COUNTIFS('Families'!$A$6:$A$305,B249)&lt;&gt;1),"Check child / family ID",IF(COUNTIFS($A$6:$A$755,A249,$B$6:$B$755,B249)&lt;&gt;1,"Duplicate child / family",IF(C249="","Add relationship type",""))))</x:f>
      </x:c>
    </x:row>
    <x:row r="250" ht="25" customHeight="1">
      <x:c r="A250" s="10"/>
      <x:c r="B250" s="10"/>
      <x:c r="C250" s="10"/>
      <x:c r="D250" s="10"/>
      <x:c r="E250" s="5" t="str">
        <x:f>IF(AND(B250&lt;&gt;"",B250='Start'!$D$5),COUNTIFS($B$6:B250,B250),"")</x:f>
      </x:c>
      <x:c r="F250" s="5" t="str">
        <x:f>IF(AND(A250="",B250=""),"",IF(OR(COUNTIFS('People'!$A$6:$A$505,A250)&lt;&gt;1,COUNTIFS('Families'!$A$6:$A$305,B250)&lt;&gt;1),"Check child / family ID",IF(COUNTIFS($A$6:$A$755,A250,$B$6:$B$755,B250)&lt;&gt;1,"Duplicate child / family",IF(C250="","Add relationship type",""))))</x:f>
      </x:c>
    </x:row>
    <x:row r="251" ht="25" customHeight="1">
      <x:c r="A251" s="10"/>
      <x:c r="B251" s="10"/>
      <x:c r="C251" s="10"/>
      <x:c r="D251" s="10"/>
      <x:c r="E251" s="5" t="str">
        <x:f>IF(AND(B251&lt;&gt;"",B251='Start'!$D$5),COUNTIFS($B$6:B251,B251),"")</x:f>
      </x:c>
      <x:c r="F251" s="5" t="str">
        <x:f>IF(AND(A251="",B251=""),"",IF(OR(COUNTIFS('People'!$A$6:$A$505,A251)&lt;&gt;1,COUNTIFS('Families'!$A$6:$A$305,B251)&lt;&gt;1),"Check child / family ID",IF(COUNTIFS($A$6:$A$755,A251,$B$6:$B$755,B251)&lt;&gt;1,"Duplicate child / family",IF(C251="","Add relationship type",""))))</x:f>
      </x:c>
    </x:row>
    <x:row r="252" ht="25" customHeight="1">
      <x:c r="A252" s="10"/>
      <x:c r="B252" s="10"/>
      <x:c r="C252" s="10"/>
      <x:c r="D252" s="10"/>
      <x:c r="E252" s="5" t="str">
        <x:f>IF(AND(B252&lt;&gt;"",B252='Start'!$D$5),COUNTIFS($B$6:B252,B252),"")</x:f>
      </x:c>
      <x:c r="F252" s="5" t="str">
        <x:f>IF(AND(A252="",B252=""),"",IF(OR(COUNTIFS('People'!$A$6:$A$505,A252)&lt;&gt;1,COUNTIFS('Families'!$A$6:$A$305,B252)&lt;&gt;1),"Check child / family ID",IF(COUNTIFS($A$6:$A$755,A252,$B$6:$B$755,B252)&lt;&gt;1,"Duplicate child / family",IF(C252="","Add relationship type",""))))</x:f>
      </x:c>
    </x:row>
    <x:row r="253" ht="25" customHeight="1">
      <x:c r="A253" s="10"/>
      <x:c r="B253" s="10"/>
      <x:c r="C253" s="10"/>
      <x:c r="D253" s="10"/>
      <x:c r="E253" s="5" t="str">
        <x:f>IF(AND(B253&lt;&gt;"",B253='Start'!$D$5),COUNTIFS($B$6:B253,B253),"")</x:f>
      </x:c>
      <x:c r="F253" s="5" t="str">
        <x:f>IF(AND(A253="",B253=""),"",IF(OR(COUNTIFS('People'!$A$6:$A$505,A253)&lt;&gt;1,COUNTIFS('Families'!$A$6:$A$305,B253)&lt;&gt;1),"Check child / family ID",IF(COUNTIFS($A$6:$A$755,A253,$B$6:$B$755,B253)&lt;&gt;1,"Duplicate child / family",IF(C253="","Add relationship type",""))))</x:f>
      </x:c>
    </x:row>
    <x:row r="254" ht="25" customHeight="1">
      <x:c r="A254" s="10"/>
      <x:c r="B254" s="10"/>
      <x:c r="C254" s="10"/>
      <x:c r="D254" s="10"/>
      <x:c r="E254" s="5" t="str">
        <x:f>IF(AND(B254&lt;&gt;"",B254='Start'!$D$5),COUNTIFS($B$6:B254,B254),"")</x:f>
      </x:c>
      <x:c r="F254" s="5" t="str">
        <x:f>IF(AND(A254="",B254=""),"",IF(OR(COUNTIFS('People'!$A$6:$A$505,A254)&lt;&gt;1,COUNTIFS('Families'!$A$6:$A$305,B254)&lt;&gt;1),"Check child / family ID",IF(COUNTIFS($A$6:$A$755,A254,$B$6:$B$755,B254)&lt;&gt;1,"Duplicate child / family",IF(C254="","Add relationship type",""))))</x:f>
      </x:c>
    </x:row>
    <x:row r="255" ht="25" customHeight="1">
      <x:c r="A255" s="10"/>
      <x:c r="B255" s="10"/>
      <x:c r="C255" s="10"/>
      <x:c r="D255" s="10"/>
      <x:c r="E255" s="5" t="str">
        <x:f>IF(AND(B255&lt;&gt;"",B255='Start'!$D$5),COUNTIFS($B$6:B255,B255),"")</x:f>
      </x:c>
      <x:c r="F255" s="5" t="str">
        <x:f>IF(AND(A255="",B255=""),"",IF(OR(COUNTIFS('People'!$A$6:$A$505,A255)&lt;&gt;1,COUNTIFS('Families'!$A$6:$A$305,B255)&lt;&gt;1),"Check child / family ID",IF(COUNTIFS($A$6:$A$755,A255,$B$6:$B$755,B255)&lt;&gt;1,"Duplicate child / family",IF(C255="","Add relationship type",""))))</x:f>
      </x:c>
    </x:row>
    <x:row r="256" ht="25" customHeight="1">
      <x:c r="A256" s="10"/>
      <x:c r="B256" s="10"/>
      <x:c r="C256" s="10"/>
      <x:c r="D256" s="10"/>
      <x:c r="E256" s="5" t="str">
        <x:f>IF(AND(B256&lt;&gt;"",B256='Start'!$D$5),COUNTIFS($B$6:B256,B256),"")</x:f>
      </x:c>
      <x:c r="F256" s="5" t="str">
        <x:f>IF(AND(A256="",B256=""),"",IF(OR(COUNTIFS('People'!$A$6:$A$505,A256)&lt;&gt;1,COUNTIFS('Families'!$A$6:$A$305,B256)&lt;&gt;1),"Check child / family ID",IF(COUNTIFS($A$6:$A$755,A256,$B$6:$B$755,B256)&lt;&gt;1,"Duplicate child / family",IF(C256="","Add relationship type",""))))</x:f>
      </x:c>
    </x:row>
    <x:row r="257" ht="25" customHeight="1">
      <x:c r="A257" s="10"/>
      <x:c r="B257" s="10"/>
      <x:c r="C257" s="10"/>
      <x:c r="D257" s="10"/>
      <x:c r="E257" s="5" t="str">
        <x:f>IF(AND(B257&lt;&gt;"",B257='Start'!$D$5),COUNTIFS($B$6:B257,B257),"")</x:f>
      </x:c>
      <x:c r="F257" s="5" t="str">
        <x:f>IF(AND(A257="",B257=""),"",IF(OR(COUNTIFS('People'!$A$6:$A$505,A257)&lt;&gt;1,COUNTIFS('Families'!$A$6:$A$305,B257)&lt;&gt;1),"Check child / family ID",IF(COUNTIFS($A$6:$A$755,A257,$B$6:$B$755,B257)&lt;&gt;1,"Duplicate child / family",IF(C257="","Add relationship type",""))))</x:f>
      </x:c>
    </x:row>
    <x:row r="258" ht="25" customHeight="1">
      <x:c r="A258" s="10"/>
      <x:c r="B258" s="10"/>
      <x:c r="C258" s="10"/>
      <x:c r="D258" s="10"/>
      <x:c r="E258" s="5" t="str">
        <x:f>IF(AND(B258&lt;&gt;"",B258='Start'!$D$5),COUNTIFS($B$6:B258,B258),"")</x:f>
      </x:c>
      <x:c r="F258" s="5" t="str">
        <x:f>IF(AND(A258="",B258=""),"",IF(OR(COUNTIFS('People'!$A$6:$A$505,A258)&lt;&gt;1,COUNTIFS('Families'!$A$6:$A$305,B258)&lt;&gt;1),"Check child / family ID",IF(COUNTIFS($A$6:$A$755,A258,$B$6:$B$755,B258)&lt;&gt;1,"Duplicate child / family",IF(C258="","Add relationship type",""))))</x:f>
      </x:c>
    </x:row>
    <x:row r="259" ht="25" customHeight="1">
      <x:c r="A259" s="10"/>
      <x:c r="B259" s="10"/>
      <x:c r="C259" s="10"/>
      <x:c r="D259" s="10"/>
      <x:c r="E259" s="5" t="str">
        <x:f>IF(AND(B259&lt;&gt;"",B259='Start'!$D$5),COUNTIFS($B$6:B259,B259),"")</x:f>
      </x:c>
      <x:c r="F259" s="5" t="str">
        <x:f>IF(AND(A259="",B259=""),"",IF(OR(COUNTIFS('People'!$A$6:$A$505,A259)&lt;&gt;1,COUNTIFS('Families'!$A$6:$A$305,B259)&lt;&gt;1),"Check child / family ID",IF(COUNTIFS($A$6:$A$755,A259,$B$6:$B$755,B259)&lt;&gt;1,"Duplicate child / family",IF(C259="","Add relationship type",""))))</x:f>
      </x:c>
    </x:row>
    <x:row r="260" ht="25" customHeight="1">
      <x:c r="A260" s="10"/>
      <x:c r="B260" s="10"/>
      <x:c r="C260" s="10"/>
      <x:c r="D260" s="10"/>
      <x:c r="E260" s="5" t="str">
        <x:f>IF(AND(B260&lt;&gt;"",B260='Start'!$D$5),COUNTIFS($B$6:B260,B260),"")</x:f>
      </x:c>
      <x:c r="F260" s="5" t="str">
        <x:f>IF(AND(A260="",B260=""),"",IF(OR(COUNTIFS('People'!$A$6:$A$505,A260)&lt;&gt;1,COUNTIFS('Families'!$A$6:$A$305,B260)&lt;&gt;1),"Check child / family ID",IF(COUNTIFS($A$6:$A$755,A260,$B$6:$B$755,B260)&lt;&gt;1,"Duplicate child / family",IF(C260="","Add relationship type",""))))</x:f>
      </x:c>
    </x:row>
    <x:row r="261" ht="25" customHeight="1">
      <x:c r="A261" s="10"/>
      <x:c r="B261" s="10"/>
      <x:c r="C261" s="10"/>
      <x:c r="D261" s="10"/>
      <x:c r="E261" s="5" t="str">
        <x:f>IF(AND(B261&lt;&gt;"",B261='Start'!$D$5),COUNTIFS($B$6:B261,B261),"")</x:f>
      </x:c>
      <x:c r="F261" s="5" t="str">
        <x:f>IF(AND(A261="",B261=""),"",IF(OR(COUNTIFS('People'!$A$6:$A$505,A261)&lt;&gt;1,COUNTIFS('Families'!$A$6:$A$305,B261)&lt;&gt;1),"Check child / family ID",IF(COUNTIFS($A$6:$A$755,A261,$B$6:$B$755,B261)&lt;&gt;1,"Duplicate child / family",IF(C261="","Add relationship type",""))))</x:f>
      </x:c>
    </x:row>
    <x:row r="262" ht="25" customHeight="1">
      <x:c r="A262" s="10"/>
      <x:c r="B262" s="10"/>
      <x:c r="C262" s="10"/>
      <x:c r="D262" s="10"/>
      <x:c r="E262" s="5" t="str">
        <x:f>IF(AND(B262&lt;&gt;"",B262='Start'!$D$5),COUNTIFS($B$6:B262,B262),"")</x:f>
      </x:c>
      <x:c r="F262" s="5" t="str">
        <x:f>IF(AND(A262="",B262=""),"",IF(OR(COUNTIFS('People'!$A$6:$A$505,A262)&lt;&gt;1,COUNTIFS('Families'!$A$6:$A$305,B262)&lt;&gt;1),"Check child / family ID",IF(COUNTIFS($A$6:$A$755,A262,$B$6:$B$755,B262)&lt;&gt;1,"Duplicate child / family",IF(C262="","Add relationship type",""))))</x:f>
      </x:c>
    </x:row>
    <x:row r="263" ht="25" customHeight="1">
      <x:c r="A263" s="10"/>
      <x:c r="B263" s="10"/>
      <x:c r="C263" s="10"/>
      <x:c r="D263" s="10"/>
      <x:c r="E263" s="5" t="str">
        <x:f>IF(AND(B263&lt;&gt;"",B263='Start'!$D$5),COUNTIFS($B$6:B263,B263),"")</x:f>
      </x:c>
      <x:c r="F263" s="5" t="str">
        <x:f>IF(AND(A263="",B263=""),"",IF(OR(COUNTIFS('People'!$A$6:$A$505,A263)&lt;&gt;1,COUNTIFS('Families'!$A$6:$A$305,B263)&lt;&gt;1),"Check child / family ID",IF(COUNTIFS($A$6:$A$755,A263,$B$6:$B$755,B263)&lt;&gt;1,"Duplicate child / family",IF(C263="","Add relationship type",""))))</x:f>
      </x:c>
    </x:row>
    <x:row r="264" ht="25" customHeight="1">
      <x:c r="A264" s="10"/>
      <x:c r="B264" s="10"/>
      <x:c r="C264" s="10"/>
      <x:c r="D264" s="10"/>
      <x:c r="E264" s="5" t="str">
        <x:f>IF(AND(B264&lt;&gt;"",B264='Start'!$D$5),COUNTIFS($B$6:B264,B264),"")</x:f>
      </x:c>
      <x:c r="F264" s="5" t="str">
        <x:f>IF(AND(A264="",B264=""),"",IF(OR(COUNTIFS('People'!$A$6:$A$505,A264)&lt;&gt;1,COUNTIFS('Families'!$A$6:$A$305,B264)&lt;&gt;1),"Check child / family ID",IF(COUNTIFS($A$6:$A$755,A264,$B$6:$B$755,B264)&lt;&gt;1,"Duplicate child / family",IF(C264="","Add relationship type",""))))</x:f>
      </x:c>
    </x:row>
    <x:row r="265" ht="25" customHeight="1">
      <x:c r="A265" s="10"/>
      <x:c r="B265" s="10"/>
      <x:c r="C265" s="10"/>
      <x:c r="D265" s="10"/>
      <x:c r="E265" s="5" t="str">
        <x:f>IF(AND(B265&lt;&gt;"",B265='Start'!$D$5),COUNTIFS($B$6:B265,B265),"")</x:f>
      </x:c>
      <x:c r="F265" s="5" t="str">
        <x:f>IF(AND(A265="",B265=""),"",IF(OR(COUNTIFS('People'!$A$6:$A$505,A265)&lt;&gt;1,COUNTIFS('Families'!$A$6:$A$305,B265)&lt;&gt;1),"Check child / family ID",IF(COUNTIFS($A$6:$A$755,A265,$B$6:$B$755,B265)&lt;&gt;1,"Duplicate child / family",IF(C265="","Add relationship type",""))))</x:f>
      </x:c>
    </x:row>
    <x:row r="266" ht="25" customHeight="1">
      <x:c r="A266" s="10"/>
      <x:c r="B266" s="10"/>
      <x:c r="C266" s="10"/>
      <x:c r="D266" s="10"/>
      <x:c r="E266" s="5" t="str">
        <x:f>IF(AND(B266&lt;&gt;"",B266='Start'!$D$5),COUNTIFS($B$6:B266,B266),"")</x:f>
      </x:c>
      <x:c r="F266" s="5" t="str">
        <x:f>IF(AND(A266="",B266=""),"",IF(OR(COUNTIFS('People'!$A$6:$A$505,A266)&lt;&gt;1,COUNTIFS('Families'!$A$6:$A$305,B266)&lt;&gt;1),"Check child / family ID",IF(COUNTIFS($A$6:$A$755,A266,$B$6:$B$755,B266)&lt;&gt;1,"Duplicate child / family",IF(C266="","Add relationship type",""))))</x:f>
      </x:c>
    </x:row>
    <x:row r="267" ht="25" customHeight="1">
      <x:c r="A267" s="10"/>
      <x:c r="B267" s="10"/>
      <x:c r="C267" s="10"/>
      <x:c r="D267" s="10"/>
      <x:c r="E267" s="5" t="str">
        <x:f>IF(AND(B267&lt;&gt;"",B267='Start'!$D$5),COUNTIFS($B$6:B267,B267),"")</x:f>
      </x:c>
      <x:c r="F267" s="5" t="str">
        <x:f>IF(AND(A267="",B267=""),"",IF(OR(COUNTIFS('People'!$A$6:$A$505,A267)&lt;&gt;1,COUNTIFS('Families'!$A$6:$A$305,B267)&lt;&gt;1),"Check child / family ID",IF(COUNTIFS($A$6:$A$755,A267,$B$6:$B$755,B267)&lt;&gt;1,"Duplicate child / family",IF(C267="","Add relationship type",""))))</x:f>
      </x:c>
    </x:row>
    <x:row r="268" ht="25" customHeight="1">
      <x:c r="A268" s="10"/>
      <x:c r="B268" s="10"/>
      <x:c r="C268" s="10"/>
      <x:c r="D268" s="10"/>
      <x:c r="E268" s="5" t="str">
        <x:f>IF(AND(B268&lt;&gt;"",B268='Start'!$D$5),COUNTIFS($B$6:B268,B268),"")</x:f>
      </x:c>
      <x:c r="F268" s="5" t="str">
        <x:f>IF(AND(A268="",B268=""),"",IF(OR(COUNTIFS('People'!$A$6:$A$505,A268)&lt;&gt;1,COUNTIFS('Families'!$A$6:$A$305,B268)&lt;&gt;1),"Check child / family ID",IF(COUNTIFS($A$6:$A$755,A268,$B$6:$B$755,B268)&lt;&gt;1,"Duplicate child / family",IF(C268="","Add relationship type",""))))</x:f>
      </x:c>
    </x:row>
    <x:row r="269" ht="25" customHeight="1">
      <x:c r="A269" s="10"/>
      <x:c r="B269" s="10"/>
      <x:c r="C269" s="10"/>
      <x:c r="D269" s="10"/>
      <x:c r="E269" s="5" t="str">
        <x:f>IF(AND(B269&lt;&gt;"",B269='Start'!$D$5),COUNTIFS($B$6:B269,B269),"")</x:f>
      </x:c>
      <x:c r="F269" s="5" t="str">
        <x:f>IF(AND(A269="",B269=""),"",IF(OR(COUNTIFS('People'!$A$6:$A$505,A269)&lt;&gt;1,COUNTIFS('Families'!$A$6:$A$305,B269)&lt;&gt;1),"Check child / family ID",IF(COUNTIFS($A$6:$A$755,A269,$B$6:$B$755,B269)&lt;&gt;1,"Duplicate child / family",IF(C269="","Add relationship type",""))))</x:f>
      </x:c>
    </x:row>
    <x:row r="270" ht="25" customHeight="1">
      <x:c r="A270" s="10"/>
      <x:c r="B270" s="10"/>
      <x:c r="C270" s="10"/>
      <x:c r="D270" s="10"/>
      <x:c r="E270" s="5" t="str">
        <x:f>IF(AND(B270&lt;&gt;"",B270='Start'!$D$5),COUNTIFS($B$6:B270,B270),"")</x:f>
      </x:c>
      <x:c r="F270" s="5" t="str">
        <x:f>IF(AND(A270="",B270=""),"",IF(OR(COUNTIFS('People'!$A$6:$A$505,A270)&lt;&gt;1,COUNTIFS('Families'!$A$6:$A$305,B270)&lt;&gt;1),"Check child / family ID",IF(COUNTIFS($A$6:$A$755,A270,$B$6:$B$755,B270)&lt;&gt;1,"Duplicate child / family",IF(C270="","Add relationship type",""))))</x:f>
      </x:c>
    </x:row>
    <x:row r="271" ht="25" customHeight="1">
      <x:c r="A271" s="10"/>
      <x:c r="B271" s="10"/>
      <x:c r="C271" s="10"/>
      <x:c r="D271" s="10"/>
      <x:c r="E271" s="5" t="str">
        <x:f>IF(AND(B271&lt;&gt;"",B271='Start'!$D$5),COUNTIFS($B$6:B271,B271),"")</x:f>
      </x:c>
      <x:c r="F271" s="5" t="str">
        <x:f>IF(AND(A271="",B271=""),"",IF(OR(COUNTIFS('People'!$A$6:$A$505,A271)&lt;&gt;1,COUNTIFS('Families'!$A$6:$A$305,B271)&lt;&gt;1),"Check child / family ID",IF(COUNTIFS($A$6:$A$755,A271,$B$6:$B$755,B271)&lt;&gt;1,"Duplicate child / family",IF(C271="","Add relationship type",""))))</x:f>
      </x:c>
    </x:row>
    <x:row r="272" ht="25" customHeight="1">
      <x:c r="A272" s="10"/>
      <x:c r="B272" s="10"/>
      <x:c r="C272" s="10"/>
      <x:c r="D272" s="10"/>
      <x:c r="E272" s="5" t="str">
        <x:f>IF(AND(B272&lt;&gt;"",B272='Start'!$D$5),COUNTIFS($B$6:B272,B272),"")</x:f>
      </x:c>
      <x:c r="F272" s="5" t="str">
        <x:f>IF(AND(A272="",B272=""),"",IF(OR(COUNTIFS('People'!$A$6:$A$505,A272)&lt;&gt;1,COUNTIFS('Families'!$A$6:$A$305,B272)&lt;&gt;1),"Check child / family ID",IF(COUNTIFS($A$6:$A$755,A272,$B$6:$B$755,B272)&lt;&gt;1,"Duplicate child / family",IF(C272="","Add relationship type",""))))</x:f>
      </x:c>
    </x:row>
    <x:row r="273" ht="25" customHeight="1">
      <x:c r="A273" s="10"/>
      <x:c r="B273" s="10"/>
      <x:c r="C273" s="10"/>
      <x:c r="D273" s="10"/>
      <x:c r="E273" s="5" t="str">
        <x:f>IF(AND(B273&lt;&gt;"",B273='Start'!$D$5),COUNTIFS($B$6:B273,B273),"")</x:f>
      </x:c>
      <x:c r="F273" s="5" t="str">
        <x:f>IF(AND(A273="",B273=""),"",IF(OR(COUNTIFS('People'!$A$6:$A$505,A273)&lt;&gt;1,COUNTIFS('Families'!$A$6:$A$305,B273)&lt;&gt;1),"Check child / family ID",IF(COUNTIFS($A$6:$A$755,A273,$B$6:$B$755,B273)&lt;&gt;1,"Duplicate child / family",IF(C273="","Add relationship type",""))))</x:f>
      </x:c>
    </x:row>
    <x:row r="274" ht="25" customHeight="1">
      <x:c r="A274" s="10"/>
      <x:c r="B274" s="10"/>
      <x:c r="C274" s="10"/>
      <x:c r="D274" s="10"/>
      <x:c r="E274" s="5" t="str">
        <x:f>IF(AND(B274&lt;&gt;"",B274='Start'!$D$5),COUNTIFS($B$6:B274,B274),"")</x:f>
      </x:c>
      <x:c r="F274" s="5" t="str">
        <x:f>IF(AND(A274="",B274=""),"",IF(OR(COUNTIFS('People'!$A$6:$A$505,A274)&lt;&gt;1,COUNTIFS('Families'!$A$6:$A$305,B274)&lt;&gt;1),"Check child / family ID",IF(COUNTIFS($A$6:$A$755,A274,$B$6:$B$755,B274)&lt;&gt;1,"Duplicate child / family",IF(C274="","Add relationship type",""))))</x:f>
      </x:c>
    </x:row>
    <x:row r="275" ht="25" customHeight="1">
      <x:c r="A275" s="10"/>
      <x:c r="B275" s="10"/>
      <x:c r="C275" s="10"/>
      <x:c r="D275" s="10"/>
      <x:c r="E275" s="5" t="str">
        <x:f>IF(AND(B275&lt;&gt;"",B275='Start'!$D$5),COUNTIFS($B$6:B275,B275),"")</x:f>
      </x:c>
      <x:c r="F275" s="5" t="str">
        <x:f>IF(AND(A275="",B275=""),"",IF(OR(COUNTIFS('People'!$A$6:$A$505,A275)&lt;&gt;1,COUNTIFS('Families'!$A$6:$A$305,B275)&lt;&gt;1),"Check child / family ID",IF(COUNTIFS($A$6:$A$755,A275,$B$6:$B$755,B275)&lt;&gt;1,"Duplicate child / family",IF(C275="","Add relationship type",""))))</x:f>
      </x:c>
    </x:row>
    <x:row r="276" ht="25" customHeight="1">
      <x:c r="A276" s="10"/>
      <x:c r="B276" s="10"/>
      <x:c r="C276" s="10"/>
      <x:c r="D276" s="10"/>
      <x:c r="E276" s="5" t="str">
        <x:f>IF(AND(B276&lt;&gt;"",B276='Start'!$D$5),COUNTIFS($B$6:B276,B276),"")</x:f>
      </x:c>
      <x:c r="F276" s="5" t="str">
        <x:f>IF(AND(A276="",B276=""),"",IF(OR(COUNTIFS('People'!$A$6:$A$505,A276)&lt;&gt;1,COUNTIFS('Families'!$A$6:$A$305,B276)&lt;&gt;1),"Check child / family ID",IF(COUNTIFS($A$6:$A$755,A276,$B$6:$B$755,B276)&lt;&gt;1,"Duplicate child / family",IF(C276="","Add relationship type",""))))</x:f>
      </x:c>
    </x:row>
    <x:row r="277" ht="25" customHeight="1">
      <x:c r="A277" s="10"/>
      <x:c r="B277" s="10"/>
      <x:c r="C277" s="10"/>
      <x:c r="D277" s="10"/>
      <x:c r="E277" s="5" t="str">
        <x:f>IF(AND(B277&lt;&gt;"",B277='Start'!$D$5),COUNTIFS($B$6:B277,B277),"")</x:f>
      </x:c>
      <x:c r="F277" s="5" t="str">
        <x:f>IF(AND(A277="",B277=""),"",IF(OR(COUNTIFS('People'!$A$6:$A$505,A277)&lt;&gt;1,COUNTIFS('Families'!$A$6:$A$305,B277)&lt;&gt;1),"Check child / family ID",IF(COUNTIFS($A$6:$A$755,A277,$B$6:$B$755,B277)&lt;&gt;1,"Duplicate child / family",IF(C277="","Add relationship type",""))))</x:f>
      </x:c>
    </x:row>
    <x:row r="278" ht="25" customHeight="1">
      <x:c r="A278" s="10"/>
      <x:c r="B278" s="10"/>
      <x:c r="C278" s="10"/>
      <x:c r="D278" s="10"/>
      <x:c r="E278" s="5" t="str">
        <x:f>IF(AND(B278&lt;&gt;"",B278='Start'!$D$5),COUNTIFS($B$6:B278,B278),"")</x:f>
      </x:c>
      <x:c r="F278" s="5" t="str">
        <x:f>IF(AND(A278="",B278=""),"",IF(OR(COUNTIFS('People'!$A$6:$A$505,A278)&lt;&gt;1,COUNTIFS('Families'!$A$6:$A$305,B278)&lt;&gt;1),"Check child / family ID",IF(COUNTIFS($A$6:$A$755,A278,$B$6:$B$755,B278)&lt;&gt;1,"Duplicate child / family",IF(C278="","Add relationship type",""))))</x:f>
      </x:c>
    </x:row>
    <x:row r="279" ht="25" customHeight="1">
      <x:c r="A279" s="10"/>
      <x:c r="B279" s="10"/>
      <x:c r="C279" s="10"/>
      <x:c r="D279" s="10"/>
      <x:c r="E279" s="5" t="str">
        <x:f>IF(AND(B279&lt;&gt;"",B279='Start'!$D$5),COUNTIFS($B$6:B279,B279),"")</x:f>
      </x:c>
      <x:c r="F279" s="5" t="str">
        <x:f>IF(AND(A279="",B279=""),"",IF(OR(COUNTIFS('People'!$A$6:$A$505,A279)&lt;&gt;1,COUNTIFS('Families'!$A$6:$A$305,B279)&lt;&gt;1),"Check child / family ID",IF(COUNTIFS($A$6:$A$755,A279,$B$6:$B$755,B279)&lt;&gt;1,"Duplicate child / family",IF(C279="","Add relationship type",""))))</x:f>
      </x:c>
    </x:row>
    <x:row r="280" ht="25" customHeight="1">
      <x:c r="A280" s="10"/>
      <x:c r="B280" s="10"/>
      <x:c r="C280" s="10"/>
      <x:c r="D280" s="10"/>
      <x:c r="E280" s="5" t="str">
        <x:f>IF(AND(B280&lt;&gt;"",B280='Start'!$D$5),COUNTIFS($B$6:B280,B280),"")</x:f>
      </x:c>
      <x:c r="F280" s="5" t="str">
        <x:f>IF(AND(A280="",B280=""),"",IF(OR(COUNTIFS('People'!$A$6:$A$505,A280)&lt;&gt;1,COUNTIFS('Families'!$A$6:$A$305,B280)&lt;&gt;1),"Check child / family ID",IF(COUNTIFS($A$6:$A$755,A280,$B$6:$B$755,B280)&lt;&gt;1,"Duplicate child / family",IF(C280="","Add relationship type",""))))</x:f>
      </x:c>
    </x:row>
    <x:row r="281" ht="25" customHeight="1">
      <x:c r="A281" s="10"/>
      <x:c r="B281" s="10"/>
      <x:c r="C281" s="10"/>
      <x:c r="D281" s="10"/>
      <x:c r="E281" s="5" t="str">
        <x:f>IF(AND(B281&lt;&gt;"",B281='Start'!$D$5),COUNTIFS($B$6:B281,B281),"")</x:f>
      </x:c>
      <x:c r="F281" s="5" t="str">
        <x:f>IF(AND(A281="",B281=""),"",IF(OR(COUNTIFS('People'!$A$6:$A$505,A281)&lt;&gt;1,COUNTIFS('Families'!$A$6:$A$305,B281)&lt;&gt;1),"Check child / family ID",IF(COUNTIFS($A$6:$A$755,A281,$B$6:$B$755,B281)&lt;&gt;1,"Duplicate child / family",IF(C281="","Add relationship type",""))))</x:f>
      </x:c>
    </x:row>
    <x:row r="282" ht="25" customHeight="1">
      <x:c r="A282" s="10"/>
      <x:c r="B282" s="10"/>
      <x:c r="C282" s="10"/>
      <x:c r="D282" s="10"/>
      <x:c r="E282" s="5" t="str">
        <x:f>IF(AND(B282&lt;&gt;"",B282='Start'!$D$5),COUNTIFS($B$6:B282,B282),"")</x:f>
      </x:c>
      <x:c r="F282" s="5" t="str">
        <x:f>IF(AND(A282="",B282=""),"",IF(OR(COUNTIFS('People'!$A$6:$A$505,A282)&lt;&gt;1,COUNTIFS('Families'!$A$6:$A$305,B282)&lt;&gt;1),"Check child / family ID",IF(COUNTIFS($A$6:$A$755,A282,$B$6:$B$755,B282)&lt;&gt;1,"Duplicate child / family",IF(C282="","Add relationship type",""))))</x:f>
      </x:c>
    </x:row>
    <x:row r="283" ht="25" customHeight="1">
      <x:c r="A283" s="10"/>
      <x:c r="B283" s="10"/>
      <x:c r="C283" s="10"/>
      <x:c r="D283" s="10"/>
      <x:c r="E283" s="5" t="str">
        <x:f>IF(AND(B283&lt;&gt;"",B283='Start'!$D$5),COUNTIFS($B$6:B283,B283),"")</x:f>
      </x:c>
      <x:c r="F283" s="5" t="str">
        <x:f>IF(AND(A283="",B283=""),"",IF(OR(COUNTIFS('People'!$A$6:$A$505,A283)&lt;&gt;1,COUNTIFS('Families'!$A$6:$A$305,B283)&lt;&gt;1),"Check child / family ID",IF(COUNTIFS($A$6:$A$755,A283,$B$6:$B$755,B283)&lt;&gt;1,"Duplicate child / family",IF(C283="","Add relationship type",""))))</x:f>
      </x:c>
    </x:row>
    <x:row r="284" ht="25" customHeight="1">
      <x:c r="A284" s="10"/>
      <x:c r="B284" s="10"/>
      <x:c r="C284" s="10"/>
      <x:c r="D284" s="10"/>
      <x:c r="E284" s="5" t="str">
        <x:f>IF(AND(B284&lt;&gt;"",B284='Start'!$D$5),COUNTIFS($B$6:B284,B284),"")</x:f>
      </x:c>
      <x:c r="F284" s="5" t="str">
        <x:f>IF(AND(A284="",B284=""),"",IF(OR(COUNTIFS('People'!$A$6:$A$505,A284)&lt;&gt;1,COUNTIFS('Families'!$A$6:$A$305,B284)&lt;&gt;1),"Check child / family ID",IF(COUNTIFS($A$6:$A$755,A284,$B$6:$B$755,B284)&lt;&gt;1,"Duplicate child / family",IF(C284="","Add relationship type",""))))</x:f>
      </x:c>
    </x:row>
    <x:row r="285" ht="25" customHeight="1">
      <x:c r="A285" s="10"/>
      <x:c r="B285" s="10"/>
      <x:c r="C285" s="10"/>
      <x:c r="D285" s="10"/>
      <x:c r="E285" s="5" t="str">
        <x:f>IF(AND(B285&lt;&gt;"",B285='Start'!$D$5),COUNTIFS($B$6:B285,B285),"")</x:f>
      </x:c>
      <x:c r="F285" s="5" t="str">
        <x:f>IF(AND(A285="",B285=""),"",IF(OR(COUNTIFS('People'!$A$6:$A$505,A285)&lt;&gt;1,COUNTIFS('Families'!$A$6:$A$305,B285)&lt;&gt;1),"Check child / family ID",IF(COUNTIFS($A$6:$A$755,A285,$B$6:$B$755,B285)&lt;&gt;1,"Duplicate child / family",IF(C285="","Add relationship type",""))))</x:f>
      </x:c>
    </x:row>
    <x:row r="286" ht="25" customHeight="1">
      <x:c r="A286" s="10"/>
      <x:c r="B286" s="10"/>
      <x:c r="C286" s="10"/>
      <x:c r="D286" s="10"/>
      <x:c r="E286" s="5" t="str">
        <x:f>IF(AND(B286&lt;&gt;"",B286='Start'!$D$5),COUNTIFS($B$6:B286,B286),"")</x:f>
      </x:c>
      <x:c r="F286" s="5" t="str">
        <x:f>IF(AND(A286="",B286=""),"",IF(OR(COUNTIFS('People'!$A$6:$A$505,A286)&lt;&gt;1,COUNTIFS('Families'!$A$6:$A$305,B286)&lt;&gt;1),"Check child / family ID",IF(COUNTIFS($A$6:$A$755,A286,$B$6:$B$755,B286)&lt;&gt;1,"Duplicate child / family",IF(C286="","Add relationship type",""))))</x:f>
      </x:c>
    </x:row>
    <x:row r="287" ht="25" customHeight="1">
      <x:c r="A287" s="10"/>
      <x:c r="B287" s="10"/>
      <x:c r="C287" s="10"/>
      <x:c r="D287" s="10"/>
      <x:c r="E287" s="5" t="str">
        <x:f>IF(AND(B287&lt;&gt;"",B287='Start'!$D$5),COUNTIFS($B$6:B287,B287),"")</x:f>
      </x:c>
      <x:c r="F287" s="5" t="str">
        <x:f>IF(AND(A287="",B287=""),"",IF(OR(COUNTIFS('People'!$A$6:$A$505,A287)&lt;&gt;1,COUNTIFS('Families'!$A$6:$A$305,B287)&lt;&gt;1),"Check child / family ID",IF(COUNTIFS($A$6:$A$755,A287,$B$6:$B$755,B287)&lt;&gt;1,"Duplicate child / family",IF(C287="","Add relationship type",""))))</x:f>
      </x:c>
    </x:row>
    <x:row r="288" ht="25" customHeight="1">
      <x:c r="A288" s="10"/>
      <x:c r="B288" s="10"/>
      <x:c r="C288" s="10"/>
      <x:c r="D288" s="10"/>
      <x:c r="E288" s="5" t="str">
        <x:f>IF(AND(B288&lt;&gt;"",B288='Start'!$D$5),COUNTIFS($B$6:B288,B288),"")</x:f>
      </x:c>
      <x:c r="F288" s="5" t="str">
        <x:f>IF(AND(A288="",B288=""),"",IF(OR(COUNTIFS('People'!$A$6:$A$505,A288)&lt;&gt;1,COUNTIFS('Families'!$A$6:$A$305,B288)&lt;&gt;1),"Check child / family ID",IF(COUNTIFS($A$6:$A$755,A288,$B$6:$B$755,B288)&lt;&gt;1,"Duplicate child / family",IF(C288="","Add relationship type",""))))</x:f>
      </x:c>
    </x:row>
    <x:row r="289" ht="25" customHeight="1">
      <x:c r="A289" s="10"/>
      <x:c r="B289" s="10"/>
      <x:c r="C289" s="10"/>
      <x:c r="D289" s="10"/>
      <x:c r="E289" s="5" t="str">
        <x:f>IF(AND(B289&lt;&gt;"",B289='Start'!$D$5),COUNTIFS($B$6:B289,B289),"")</x:f>
      </x:c>
      <x:c r="F289" s="5" t="str">
        <x:f>IF(AND(A289="",B289=""),"",IF(OR(COUNTIFS('People'!$A$6:$A$505,A289)&lt;&gt;1,COUNTIFS('Families'!$A$6:$A$305,B289)&lt;&gt;1),"Check child / family ID",IF(COUNTIFS($A$6:$A$755,A289,$B$6:$B$755,B289)&lt;&gt;1,"Duplicate child / family",IF(C289="","Add relationship type",""))))</x:f>
      </x:c>
    </x:row>
    <x:row r="290" ht="25" customHeight="1">
      <x:c r="A290" s="10"/>
      <x:c r="B290" s="10"/>
      <x:c r="C290" s="10"/>
      <x:c r="D290" s="10"/>
      <x:c r="E290" s="5" t="str">
        <x:f>IF(AND(B290&lt;&gt;"",B290='Start'!$D$5),COUNTIFS($B$6:B290,B290),"")</x:f>
      </x:c>
      <x:c r="F290" s="5" t="str">
        <x:f>IF(AND(A290="",B290=""),"",IF(OR(COUNTIFS('People'!$A$6:$A$505,A290)&lt;&gt;1,COUNTIFS('Families'!$A$6:$A$305,B290)&lt;&gt;1),"Check child / family ID",IF(COUNTIFS($A$6:$A$755,A290,$B$6:$B$755,B290)&lt;&gt;1,"Duplicate child / family",IF(C290="","Add relationship type",""))))</x:f>
      </x:c>
    </x:row>
    <x:row r="291" ht="25" customHeight="1">
      <x:c r="A291" s="10"/>
      <x:c r="B291" s="10"/>
      <x:c r="C291" s="10"/>
      <x:c r="D291" s="10"/>
      <x:c r="E291" s="5" t="str">
        <x:f>IF(AND(B291&lt;&gt;"",B291='Start'!$D$5),COUNTIFS($B$6:B291,B291),"")</x:f>
      </x:c>
      <x:c r="F291" s="5" t="str">
        <x:f>IF(AND(A291="",B291=""),"",IF(OR(COUNTIFS('People'!$A$6:$A$505,A291)&lt;&gt;1,COUNTIFS('Families'!$A$6:$A$305,B291)&lt;&gt;1),"Check child / family ID",IF(COUNTIFS($A$6:$A$755,A291,$B$6:$B$755,B291)&lt;&gt;1,"Duplicate child / family",IF(C291="","Add relationship type",""))))</x:f>
      </x:c>
    </x:row>
    <x:row r="292" ht="25" customHeight="1">
      <x:c r="A292" s="10"/>
      <x:c r="B292" s="10"/>
      <x:c r="C292" s="10"/>
      <x:c r="D292" s="10"/>
      <x:c r="E292" s="5" t="str">
        <x:f>IF(AND(B292&lt;&gt;"",B292='Start'!$D$5),COUNTIFS($B$6:B292,B292),"")</x:f>
      </x:c>
      <x:c r="F292" s="5" t="str">
        <x:f>IF(AND(A292="",B292=""),"",IF(OR(COUNTIFS('People'!$A$6:$A$505,A292)&lt;&gt;1,COUNTIFS('Families'!$A$6:$A$305,B292)&lt;&gt;1),"Check child / family ID",IF(COUNTIFS($A$6:$A$755,A292,$B$6:$B$755,B292)&lt;&gt;1,"Duplicate child / family",IF(C292="","Add relationship type",""))))</x:f>
      </x:c>
    </x:row>
    <x:row r="293" ht="25" customHeight="1">
      <x:c r="A293" s="10"/>
      <x:c r="B293" s="10"/>
      <x:c r="C293" s="10"/>
      <x:c r="D293" s="10"/>
      <x:c r="E293" s="5" t="str">
        <x:f>IF(AND(B293&lt;&gt;"",B293='Start'!$D$5),COUNTIFS($B$6:B293,B293),"")</x:f>
      </x:c>
      <x:c r="F293" s="5" t="str">
        <x:f>IF(AND(A293="",B293=""),"",IF(OR(COUNTIFS('People'!$A$6:$A$505,A293)&lt;&gt;1,COUNTIFS('Families'!$A$6:$A$305,B293)&lt;&gt;1),"Check child / family ID",IF(COUNTIFS($A$6:$A$755,A293,$B$6:$B$755,B293)&lt;&gt;1,"Duplicate child / family",IF(C293="","Add relationship type",""))))</x:f>
      </x:c>
    </x:row>
    <x:row r="294" ht="25" customHeight="1">
      <x:c r="A294" s="10"/>
      <x:c r="B294" s="10"/>
      <x:c r="C294" s="10"/>
      <x:c r="D294" s="10"/>
      <x:c r="E294" s="5" t="str">
        <x:f>IF(AND(B294&lt;&gt;"",B294='Start'!$D$5),COUNTIFS($B$6:B294,B294),"")</x:f>
      </x:c>
      <x:c r="F294" s="5" t="str">
        <x:f>IF(AND(A294="",B294=""),"",IF(OR(COUNTIFS('People'!$A$6:$A$505,A294)&lt;&gt;1,COUNTIFS('Families'!$A$6:$A$305,B294)&lt;&gt;1),"Check child / family ID",IF(COUNTIFS($A$6:$A$755,A294,$B$6:$B$755,B294)&lt;&gt;1,"Duplicate child / family",IF(C294="","Add relationship type",""))))</x:f>
      </x:c>
    </x:row>
    <x:row r="295" ht="25" customHeight="1">
      <x:c r="A295" s="10"/>
      <x:c r="B295" s="10"/>
      <x:c r="C295" s="10"/>
      <x:c r="D295" s="10"/>
      <x:c r="E295" s="5" t="str">
        <x:f>IF(AND(B295&lt;&gt;"",B295='Start'!$D$5),COUNTIFS($B$6:B295,B295),"")</x:f>
      </x:c>
      <x:c r="F295" s="5" t="str">
        <x:f>IF(AND(A295="",B295=""),"",IF(OR(COUNTIFS('People'!$A$6:$A$505,A295)&lt;&gt;1,COUNTIFS('Families'!$A$6:$A$305,B295)&lt;&gt;1),"Check child / family ID",IF(COUNTIFS($A$6:$A$755,A295,$B$6:$B$755,B295)&lt;&gt;1,"Duplicate child / family",IF(C295="","Add relationship type",""))))</x:f>
      </x:c>
    </x:row>
    <x:row r="296" ht="25" customHeight="1">
      <x:c r="A296" s="10"/>
      <x:c r="B296" s="10"/>
      <x:c r="C296" s="10"/>
      <x:c r="D296" s="10"/>
      <x:c r="E296" s="5" t="str">
        <x:f>IF(AND(B296&lt;&gt;"",B296='Start'!$D$5),COUNTIFS($B$6:B296,B296),"")</x:f>
      </x:c>
      <x:c r="F296" s="5" t="str">
        <x:f>IF(AND(A296="",B296=""),"",IF(OR(COUNTIFS('People'!$A$6:$A$505,A296)&lt;&gt;1,COUNTIFS('Families'!$A$6:$A$305,B296)&lt;&gt;1),"Check child / family ID",IF(COUNTIFS($A$6:$A$755,A296,$B$6:$B$755,B296)&lt;&gt;1,"Duplicate child / family",IF(C296="","Add relationship type",""))))</x:f>
      </x:c>
    </x:row>
    <x:row r="297" ht="25" customHeight="1">
      <x:c r="A297" s="10"/>
      <x:c r="B297" s="10"/>
      <x:c r="C297" s="10"/>
      <x:c r="D297" s="10"/>
      <x:c r="E297" s="5" t="str">
        <x:f>IF(AND(B297&lt;&gt;"",B297='Start'!$D$5),COUNTIFS($B$6:B297,B297),"")</x:f>
      </x:c>
      <x:c r="F297" s="5" t="str">
        <x:f>IF(AND(A297="",B297=""),"",IF(OR(COUNTIFS('People'!$A$6:$A$505,A297)&lt;&gt;1,COUNTIFS('Families'!$A$6:$A$305,B297)&lt;&gt;1),"Check child / family ID",IF(COUNTIFS($A$6:$A$755,A297,$B$6:$B$755,B297)&lt;&gt;1,"Duplicate child / family",IF(C297="","Add relationship type",""))))</x:f>
      </x:c>
    </x:row>
    <x:row r="298" ht="25" customHeight="1">
      <x:c r="A298" s="10"/>
      <x:c r="B298" s="10"/>
      <x:c r="C298" s="10"/>
      <x:c r="D298" s="10"/>
      <x:c r="E298" s="5" t="str">
        <x:f>IF(AND(B298&lt;&gt;"",B298='Start'!$D$5),COUNTIFS($B$6:B298,B298),"")</x:f>
      </x:c>
      <x:c r="F298" s="5" t="str">
        <x:f>IF(AND(A298="",B298=""),"",IF(OR(COUNTIFS('People'!$A$6:$A$505,A298)&lt;&gt;1,COUNTIFS('Families'!$A$6:$A$305,B298)&lt;&gt;1),"Check child / family ID",IF(COUNTIFS($A$6:$A$755,A298,$B$6:$B$755,B298)&lt;&gt;1,"Duplicate child / family",IF(C298="","Add relationship type",""))))</x:f>
      </x:c>
    </x:row>
    <x:row r="299" ht="25" customHeight="1">
      <x:c r="A299" s="10"/>
      <x:c r="B299" s="10"/>
      <x:c r="C299" s="10"/>
      <x:c r="D299" s="10"/>
      <x:c r="E299" s="5" t="str">
        <x:f>IF(AND(B299&lt;&gt;"",B299='Start'!$D$5),COUNTIFS($B$6:B299,B299),"")</x:f>
      </x:c>
      <x:c r="F299" s="5" t="str">
        <x:f>IF(AND(A299="",B299=""),"",IF(OR(COUNTIFS('People'!$A$6:$A$505,A299)&lt;&gt;1,COUNTIFS('Families'!$A$6:$A$305,B299)&lt;&gt;1),"Check child / family ID",IF(COUNTIFS($A$6:$A$755,A299,$B$6:$B$755,B299)&lt;&gt;1,"Duplicate child / family",IF(C299="","Add relationship type",""))))</x:f>
      </x:c>
    </x:row>
    <x:row r="300" ht="25" customHeight="1">
      <x:c r="A300" s="10"/>
      <x:c r="B300" s="10"/>
      <x:c r="C300" s="10"/>
      <x:c r="D300" s="10"/>
      <x:c r="E300" s="5" t="str">
        <x:f>IF(AND(B300&lt;&gt;"",B300='Start'!$D$5),COUNTIFS($B$6:B300,B300),"")</x:f>
      </x:c>
      <x:c r="F300" s="5" t="str">
        <x:f>IF(AND(A300="",B300=""),"",IF(OR(COUNTIFS('People'!$A$6:$A$505,A300)&lt;&gt;1,COUNTIFS('Families'!$A$6:$A$305,B300)&lt;&gt;1),"Check child / family ID",IF(COUNTIFS($A$6:$A$755,A300,$B$6:$B$755,B300)&lt;&gt;1,"Duplicate child / family",IF(C300="","Add relationship type",""))))</x:f>
      </x:c>
    </x:row>
    <x:row r="301" ht="25" customHeight="1">
      <x:c r="A301" s="10"/>
      <x:c r="B301" s="10"/>
      <x:c r="C301" s="10"/>
      <x:c r="D301" s="10"/>
      <x:c r="E301" s="5" t="str">
        <x:f>IF(AND(B301&lt;&gt;"",B301='Start'!$D$5),COUNTIFS($B$6:B301,B301),"")</x:f>
      </x:c>
      <x:c r="F301" s="5" t="str">
        <x:f>IF(AND(A301="",B301=""),"",IF(OR(COUNTIFS('People'!$A$6:$A$505,A301)&lt;&gt;1,COUNTIFS('Families'!$A$6:$A$305,B301)&lt;&gt;1),"Check child / family ID",IF(COUNTIFS($A$6:$A$755,A301,$B$6:$B$755,B301)&lt;&gt;1,"Duplicate child / family",IF(C301="","Add relationship type",""))))</x:f>
      </x:c>
    </x:row>
    <x:row r="302" ht="25" customHeight="1">
      <x:c r="A302" s="10"/>
      <x:c r="B302" s="10"/>
      <x:c r="C302" s="10"/>
      <x:c r="D302" s="10"/>
      <x:c r="E302" s="5" t="str">
        <x:f>IF(AND(B302&lt;&gt;"",B302='Start'!$D$5),COUNTIFS($B$6:B302,B302),"")</x:f>
      </x:c>
      <x:c r="F302" s="5" t="str">
        <x:f>IF(AND(A302="",B302=""),"",IF(OR(COUNTIFS('People'!$A$6:$A$505,A302)&lt;&gt;1,COUNTIFS('Families'!$A$6:$A$305,B302)&lt;&gt;1),"Check child / family ID",IF(COUNTIFS($A$6:$A$755,A302,$B$6:$B$755,B302)&lt;&gt;1,"Duplicate child / family",IF(C302="","Add relationship type",""))))</x:f>
      </x:c>
    </x:row>
    <x:row r="303" ht="25" customHeight="1">
      <x:c r="A303" s="10"/>
      <x:c r="B303" s="10"/>
      <x:c r="C303" s="10"/>
      <x:c r="D303" s="10"/>
      <x:c r="E303" s="5" t="str">
        <x:f>IF(AND(B303&lt;&gt;"",B303='Start'!$D$5),COUNTIFS($B$6:B303,B303),"")</x:f>
      </x:c>
      <x:c r="F303" s="5" t="str">
        <x:f>IF(AND(A303="",B303=""),"",IF(OR(COUNTIFS('People'!$A$6:$A$505,A303)&lt;&gt;1,COUNTIFS('Families'!$A$6:$A$305,B303)&lt;&gt;1),"Check child / family ID",IF(COUNTIFS($A$6:$A$755,A303,$B$6:$B$755,B303)&lt;&gt;1,"Duplicate child / family",IF(C303="","Add relationship type",""))))</x:f>
      </x:c>
    </x:row>
    <x:row r="304" ht="25" customHeight="1">
      <x:c r="A304" s="10"/>
      <x:c r="B304" s="10"/>
      <x:c r="C304" s="10"/>
      <x:c r="D304" s="10"/>
      <x:c r="E304" s="5" t="str">
        <x:f>IF(AND(B304&lt;&gt;"",B304='Start'!$D$5),COUNTIFS($B$6:B304,B304),"")</x:f>
      </x:c>
      <x:c r="F304" s="5" t="str">
        <x:f>IF(AND(A304="",B304=""),"",IF(OR(COUNTIFS('People'!$A$6:$A$505,A304)&lt;&gt;1,COUNTIFS('Families'!$A$6:$A$305,B304)&lt;&gt;1),"Check child / family ID",IF(COUNTIFS($A$6:$A$755,A304,$B$6:$B$755,B304)&lt;&gt;1,"Duplicate child / family",IF(C304="","Add relationship type",""))))</x:f>
      </x:c>
    </x:row>
    <x:row r="305" ht="25" customHeight="1">
      <x:c r="A305" s="10"/>
      <x:c r="B305" s="10"/>
      <x:c r="C305" s="10"/>
      <x:c r="D305" s="10"/>
      <x:c r="E305" s="5" t="str">
        <x:f>IF(AND(B305&lt;&gt;"",B305='Start'!$D$5),COUNTIFS($B$6:B305,B305),"")</x:f>
      </x:c>
      <x:c r="F305" s="5" t="str">
        <x:f>IF(AND(A305="",B305=""),"",IF(OR(COUNTIFS('People'!$A$6:$A$505,A305)&lt;&gt;1,COUNTIFS('Families'!$A$6:$A$305,B305)&lt;&gt;1),"Check child / family ID",IF(COUNTIFS($A$6:$A$755,A305,$B$6:$B$755,B305)&lt;&gt;1,"Duplicate child / family",IF(C305="","Add relationship type",""))))</x:f>
      </x:c>
    </x:row>
    <x:row r="306" ht="25" customHeight="1">
      <x:c r="A306" s="10"/>
      <x:c r="B306" s="10"/>
      <x:c r="C306" s="10"/>
      <x:c r="D306" s="10"/>
      <x:c r="E306" s="5" t="str">
        <x:f>IF(AND(B306&lt;&gt;"",B306='Start'!$D$5),COUNTIFS($B$6:B306,B306),"")</x:f>
      </x:c>
      <x:c r="F306" s="5" t="str">
        <x:f>IF(AND(A306="",B306=""),"",IF(OR(COUNTIFS('People'!$A$6:$A$505,A306)&lt;&gt;1,COUNTIFS('Families'!$A$6:$A$305,B306)&lt;&gt;1),"Check child / family ID",IF(COUNTIFS($A$6:$A$755,A306,$B$6:$B$755,B306)&lt;&gt;1,"Duplicate child / family",IF(C306="","Add relationship type",""))))</x:f>
      </x:c>
    </x:row>
    <x:row r="307" ht="25" customHeight="1">
      <x:c r="A307" s="10"/>
      <x:c r="B307" s="10"/>
      <x:c r="C307" s="10"/>
      <x:c r="D307" s="10"/>
      <x:c r="E307" s="5" t="str">
        <x:f>IF(AND(B307&lt;&gt;"",B307='Start'!$D$5),COUNTIFS($B$6:B307,B307),"")</x:f>
      </x:c>
      <x:c r="F307" s="5" t="str">
        <x:f>IF(AND(A307="",B307=""),"",IF(OR(COUNTIFS('People'!$A$6:$A$505,A307)&lt;&gt;1,COUNTIFS('Families'!$A$6:$A$305,B307)&lt;&gt;1),"Check child / family ID",IF(COUNTIFS($A$6:$A$755,A307,$B$6:$B$755,B307)&lt;&gt;1,"Duplicate child / family",IF(C307="","Add relationship type",""))))</x:f>
      </x:c>
    </x:row>
    <x:row r="308" ht="25" customHeight="1">
      <x:c r="A308" s="10"/>
      <x:c r="B308" s="10"/>
      <x:c r="C308" s="10"/>
      <x:c r="D308" s="10"/>
      <x:c r="E308" s="5" t="str">
        <x:f>IF(AND(B308&lt;&gt;"",B308='Start'!$D$5),COUNTIFS($B$6:B308,B308),"")</x:f>
      </x:c>
      <x:c r="F308" s="5" t="str">
        <x:f>IF(AND(A308="",B308=""),"",IF(OR(COUNTIFS('People'!$A$6:$A$505,A308)&lt;&gt;1,COUNTIFS('Families'!$A$6:$A$305,B308)&lt;&gt;1),"Check child / family ID",IF(COUNTIFS($A$6:$A$755,A308,$B$6:$B$755,B308)&lt;&gt;1,"Duplicate child / family",IF(C308="","Add relationship type",""))))</x:f>
      </x:c>
    </x:row>
    <x:row r="309" ht="25" customHeight="1">
      <x:c r="A309" s="10"/>
      <x:c r="B309" s="10"/>
      <x:c r="C309" s="10"/>
      <x:c r="D309" s="10"/>
      <x:c r="E309" s="5" t="str">
        <x:f>IF(AND(B309&lt;&gt;"",B309='Start'!$D$5),COUNTIFS($B$6:B309,B309),"")</x:f>
      </x:c>
      <x:c r="F309" s="5" t="str">
        <x:f>IF(AND(A309="",B309=""),"",IF(OR(COUNTIFS('People'!$A$6:$A$505,A309)&lt;&gt;1,COUNTIFS('Families'!$A$6:$A$305,B309)&lt;&gt;1),"Check child / family ID",IF(COUNTIFS($A$6:$A$755,A309,$B$6:$B$755,B309)&lt;&gt;1,"Duplicate child / family",IF(C309="","Add relationship type",""))))</x:f>
      </x:c>
    </x:row>
    <x:row r="310" ht="25" customHeight="1">
      <x:c r="A310" s="10"/>
      <x:c r="B310" s="10"/>
      <x:c r="C310" s="10"/>
      <x:c r="D310" s="10"/>
      <x:c r="E310" s="5" t="str">
        <x:f>IF(AND(B310&lt;&gt;"",B310='Start'!$D$5),COUNTIFS($B$6:B310,B310),"")</x:f>
      </x:c>
      <x:c r="F310" s="5" t="str">
        <x:f>IF(AND(A310="",B310=""),"",IF(OR(COUNTIFS('People'!$A$6:$A$505,A310)&lt;&gt;1,COUNTIFS('Families'!$A$6:$A$305,B310)&lt;&gt;1),"Check child / family ID",IF(COUNTIFS($A$6:$A$755,A310,$B$6:$B$755,B310)&lt;&gt;1,"Duplicate child / family",IF(C310="","Add relationship type",""))))</x:f>
      </x:c>
    </x:row>
    <x:row r="311" ht="25" customHeight="1">
      <x:c r="A311" s="10"/>
      <x:c r="B311" s="10"/>
      <x:c r="C311" s="10"/>
      <x:c r="D311" s="10"/>
      <x:c r="E311" s="5" t="str">
        <x:f>IF(AND(B311&lt;&gt;"",B311='Start'!$D$5),COUNTIFS($B$6:B311,B311),"")</x:f>
      </x:c>
      <x:c r="F311" s="5" t="str">
        <x:f>IF(AND(A311="",B311=""),"",IF(OR(COUNTIFS('People'!$A$6:$A$505,A311)&lt;&gt;1,COUNTIFS('Families'!$A$6:$A$305,B311)&lt;&gt;1),"Check child / family ID",IF(COUNTIFS($A$6:$A$755,A311,$B$6:$B$755,B311)&lt;&gt;1,"Duplicate child / family",IF(C311="","Add relationship type",""))))</x:f>
      </x:c>
    </x:row>
    <x:row r="312" ht="25" customHeight="1">
      <x:c r="A312" s="10"/>
      <x:c r="B312" s="10"/>
      <x:c r="C312" s="10"/>
      <x:c r="D312" s="10"/>
      <x:c r="E312" s="5" t="str">
        <x:f>IF(AND(B312&lt;&gt;"",B312='Start'!$D$5),COUNTIFS($B$6:B312,B312),"")</x:f>
      </x:c>
      <x:c r="F312" s="5" t="str">
        <x:f>IF(AND(A312="",B312=""),"",IF(OR(COUNTIFS('People'!$A$6:$A$505,A312)&lt;&gt;1,COUNTIFS('Families'!$A$6:$A$305,B312)&lt;&gt;1),"Check child / family ID",IF(COUNTIFS($A$6:$A$755,A312,$B$6:$B$755,B312)&lt;&gt;1,"Duplicate child / family",IF(C312="","Add relationship type",""))))</x:f>
      </x:c>
    </x:row>
    <x:row r="313" ht="25" customHeight="1">
      <x:c r="A313" s="10"/>
      <x:c r="B313" s="10"/>
      <x:c r="C313" s="10"/>
      <x:c r="D313" s="10"/>
      <x:c r="E313" s="5" t="str">
        <x:f>IF(AND(B313&lt;&gt;"",B313='Start'!$D$5),COUNTIFS($B$6:B313,B313),"")</x:f>
      </x:c>
      <x:c r="F313" s="5" t="str">
        <x:f>IF(AND(A313="",B313=""),"",IF(OR(COUNTIFS('People'!$A$6:$A$505,A313)&lt;&gt;1,COUNTIFS('Families'!$A$6:$A$305,B313)&lt;&gt;1),"Check child / family ID",IF(COUNTIFS($A$6:$A$755,A313,$B$6:$B$755,B313)&lt;&gt;1,"Duplicate child / family",IF(C313="","Add relationship type",""))))</x:f>
      </x:c>
    </x:row>
    <x:row r="314" ht="25" customHeight="1">
      <x:c r="A314" s="10"/>
      <x:c r="B314" s="10"/>
      <x:c r="C314" s="10"/>
      <x:c r="D314" s="10"/>
      <x:c r="E314" s="5" t="str">
        <x:f>IF(AND(B314&lt;&gt;"",B314='Start'!$D$5),COUNTIFS($B$6:B314,B314),"")</x:f>
      </x:c>
      <x:c r="F314" s="5" t="str">
        <x:f>IF(AND(A314="",B314=""),"",IF(OR(COUNTIFS('People'!$A$6:$A$505,A314)&lt;&gt;1,COUNTIFS('Families'!$A$6:$A$305,B314)&lt;&gt;1),"Check child / family ID",IF(COUNTIFS($A$6:$A$755,A314,$B$6:$B$755,B314)&lt;&gt;1,"Duplicate child / family",IF(C314="","Add relationship type",""))))</x:f>
      </x:c>
    </x:row>
    <x:row r="315" ht="25" customHeight="1">
      <x:c r="A315" s="10"/>
      <x:c r="B315" s="10"/>
      <x:c r="C315" s="10"/>
      <x:c r="D315" s="10"/>
      <x:c r="E315" s="5" t="str">
        <x:f>IF(AND(B315&lt;&gt;"",B315='Start'!$D$5),COUNTIFS($B$6:B315,B315),"")</x:f>
      </x:c>
      <x:c r="F315" s="5" t="str">
        <x:f>IF(AND(A315="",B315=""),"",IF(OR(COUNTIFS('People'!$A$6:$A$505,A315)&lt;&gt;1,COUNTIFS('Families'!$A$6:$A$305,B315)&lt;&gt;1),"Check child / family ID",IF(COUNTIFS($A$6:$A$755,A315,$B$6:$B$755,B315)&lt;&gt;1,"Duplicate child / family",IF(C315="","Add relationship type",""))))</x:f>
      </x:c>
    </x:row>
    <x:row r="316" ht="25" customHeight="1">
      <x:c r="A316" s="10"/>
      <x:c r="B316" s="10"/>
      <x:c r="C316" s="10"/>
      <x:c r="D316" s="10"/>
      <x:c r="E316" s="5" t="str">
        <x:f>IF(AND(B316&lt;&gt;"",B316='Start'!$D$5),COUNTIFS($B$6:B316,B316),"")</x:f>
      </x:c>
      <x:c r="F316" s="5" t="str">
        <x:f>IF(AND(A316="",B316=""),"",IF(OR(COUNTIFS('People'!$A$6:$A$505,A316)&lt;&gt;1,COUNTIFS('Families'!$A$6:$A$305,B316)&lt;&gt;1),"Check child / family ID",IF(COUNTIFS($A$6:$A$755,A316,$B$6:$B$755,B316)&lt;&gt;1,"Duplicate child / family",IF(C316="","Add relationship type",""))))</x:f>
      </x:c>
    </x:row>
    <x:row r="317" ht="25" customHeight="1">
      <x:c r="A317" s="10"/>
      <x:c r="B317" s="10"/>
      <x:c r="C317" s="10"/>
      <x:c r="D317" s="10"/>
      <x:c r="E317" s="5" t="str">
        <x:f>IF(AND(B317&lt;&gt;"",B317='Start'!$D$5),COUNTIFS($B$6:B317,B317),"")</x:f>
      </x:c>
      <x:c r="F317" s="5" t="str">
        <x:f>IF(AND(A317="",B317=""),"",IF(OR(COUNTIFS('People'!$A$6:$A$505,A317)&lt;&gt;1,COUNTIFS('Families'!$A$6:$A$305,B317)&lt;&gt;1),"Check child / family ID",IF(COUNTIFS($A$6:$A$755,A317,$B$6:$B$755,B317)&lt;&gt;1,"Duplicate child / family",IF(C317="","Add relationship type",""))))</x:f>
      </x:c>
    </x:row>
    <x:row r="318" ht="25" customHeight="1">
      <x:c r="A318" s="10"/>
      <x:c r="B318" s="10"/>
      <x:c r="C318" s="10"/>
      <x:c r="D318" s="10"/>
      <x:c r="E318" s="5" t="str">
        <x:f>IF(AND(B318&lt;&gt;"",B318='Start'!$D$5),COUNTIFS($B$6:B318,B318),"")</x:f>
      </x:c>
      <x:c r="F318" s="5" t="str">
        <x:f>IF(AND(A318="",B318=""),"",IF(OR(COUNTIFS('People'!$A$6:$A$505,A318)&lt;&gt;1,COUNTIFS('Families'!$A$6:$A$305,B318)&lt;&gt;1),"Check child / family ID",IF(COUNTIFS($A$6:$A$755,A318,$B$6:$B$755,B318)&lt;&gt;1,"Duplicate child / family",IF(C318="","Add relationship type",""))))</x:f>
      </x:c>
    </x:row>
    <x:row r="319" ht="25" customHeight="1">
      <x:c r="A319" s="10"/>
      <x:c r="B319" s="10"/>
      <x:c r="C319" s="10"/>
      <x:c r="D319" s="10"/>
      <x:c r="E319" s="5" t="str">
        <x:f>IF(AND(B319&lt;&gt;"",B319='Start'!$D$5),COUNTIFS($B$6:B319,B319),"")</x:f>
      </x:c>
      <x:c r="F319" s="5" t="str">
        <x:f>IF(AND(A319="",B319=""),"",IF(OR(COUNTIFS('People'!$A$6:$A$505,A319)&lt;&gt;1,COUNTIFS('Families'!$A$6:$A$305,B319)&lt;&gt;1),"Check child / family ID",IF(COUNTIFS($A$6:$A$755,A319,$B$6:$B$755,B319)&lt;&gt;1,"Duplicate child / family",IF(C319="","Add relationship type",""))))</x:f>
      </x:c>
    </x:row>
    <x:row r="320" ht="25" customHeight="1">
      <x:c r="A320" s="10"/>
      <x:c r="B320" s="10"/>
      <x:c r="C320" s="10"/>
      <x:c r="D320" s="10"/>
      <x:c r="E320" s="5" t="str">
        <x:f>IF(AND(B320&lt;&gt;"",B320='Start'!$D$5),COUNTIFS($B$6:B320,B320),"")</x:f>
      </x:c>
      <x:c r="F320" s="5" t="str">
        <x:f>IF(AND(A320="",B320=""),"",IF(OR(COUNTIFS('People'!$A$6:$A$505,A320)&lt;&gt;1,COUNTIFS('Families'!$A$6:$A$305,B320)&lt;&gt;1),"Check child / family ID",IF(COUNTIFS($A$6:$A$755,A320,$B$6:$B$755,B320)&lt;&gt;1,"Duplicate child / family",IF(C320="","Add relationship type",""))))</x:f>
      </x:c>
    </x:row>
    <x:row r="321" ht="25" customHeight="1">
      <x:c r="A321" s="10"/>
      <x:c r="B321" s="10"/>
      <x:c r="C321" s="10"/>
      <x:c r="D321" s="10"/>
      <x:c r="E321" s="5" t="str">
        <x:f>IF(AND(B321&lt;&gt;"",B321='Start'!$D$5),COUNTIFS($B$6:B321,B321),"")</x:f>
      </x:c>
      <x:c r="F321" s="5" t="str">
        <x:f>IF(AND(A321="",B321=""),"",IF(OR(COUNTIFS('People'!$A$6:$A$505,A321)&lt;&gt;1,COUNTIFS('Families'!$A$6:$A$305,B321)&lt;&gt;1),"Check child / family ID",IF(COUNTIFS($A$6:$A$755,A321,$B$6:$B$755,B321)&lt;&gt;1,"Duplicate child / family",IF(C321="","Add relationship type",""))))</x:f>
      </x:c>
    </x:row>
    <x:row r="322" ht="25" customHeight="1">
      <x:c r="A322" s="10"/>
      <x:c r="B322" s="10"/>
      <x:c r="C322" s="10"/>
      <x:c r="D322" s="10"/>
      <x:c r="E322" s="5" t="str">
        <x:f>IF(AND(B322&lt;&gt;"",B322='Start'!$D$5),COUNTIFS($B$6:B322,B322),"")</x:f>
      </x:c>
      <x:c r="F322" s="5" t="str">
        <x:f>IF(AND(A322="",B322=""),"",IF(OR(COUNTIFS('People'!$A$6:$A$505,A322)&lt;&gt;1,COUNTIFS('Families'!$A$6:$A$305,B322)&lt;&gt;1),"Check child / family ID",IF(COUNTIFS($A$6:$A$755,A322,$B$6:$B$755,B322)&lt;&gt;1,"Duplicate child / family",IF(C322="","Add relationship type",""))))</x:f>
      </x:c>
    </x:row>
    <x:row r="323" ht="25" customHeight="1">
      <x:c r="A323" s="10"/>
      <x:c r="B323" s="10"/>
      <x:c r="C323" s="10"/>
      <x:c r="D323" s="10"/>
      <x:c r="E323" s="5" t="str">
        <x:f>IF(AND(B323&lt;&gt;"",B323='Start'!$D$5),COUNTIFS($B$6:B323,B323),"")</x:f>
      </x:c>
      <x:c r="F323" s="5" t="str">
        <x:f>IF(AND(A323="",B323=""),"",IF(OR(COUNTIFS('People'!$A$6:$A$505,A323)&lt;&gt;1,COUNTIFS('Families'!$A$6:$A$305,B323)&lt;&gt;1),"Check child / family ID",IF(COUNTIFS($A$6:$A$755,A323,$B$6:$B$755,B323)&lt;&gt;1,"Duplicate child / family",IF(C323="","Add relationship type",""))))</x:f>
      </x:c>
    </x:row>
    <x:row r="324" ht="25" customHeight="1">
      <x:c r="A324" s="10"/>
      <x:c r="B324" s="10"/>
      <x:c r="C324" s="10"/>
      <x:c r="D324" s="10"/>
      <x:c r="E324" s="5" t="str">
        <x:f>IF(AND(B324&lt;&gt;"",B324='Start'!$D$5),COUNTIFS($B$6:B324,B324),"")</x:f>
      </x:c>
      <x:c r="F324" s="5" t="str">
        <x:f>IF(AND(A324="",B324=""),"",IF(OR(COUNTIFS('People'!$A$6:$A$505,A324)&lt;&gt;1,COUNTIFS('Families'!$A$6:$A$305,B324)&lt;&gt;1),"Check child / family ID",IF(COUNTIFS($A$6:$A$755,A324,$B$6:$B$755,B324)&lt;&gt;1,"Duplicate child / family",IF(C324="","Add relationship type",""))))</x:f>
      </x:c>
    </x:row>
    <x:row r="325" ht="25" customHeight="1">
      <x:c r="A325" s="10"/>
      <x:c r="B325" s="10"/>
      <x:c r="C325" s="10"/>
      <x:c r="D325" s="10"/>
      <x:c r="E325" s="5" t="str">
        <x:f>IF(AND(B325&lt;&gt;"",B325='Start'!$D$5),COUNTIFS($B$6:B325,B325),"")</x:f>
      </x:c>
      <x:c r="F325" s="5" t="str">
        <x:f>IF(AND(A325="",B325=""),"",IF(OR(COUNTIFS('People'!$A$6:$A$505,A325)&lt;&gt;1,COUNTIFS('Families'!$A$6:$A$305,B325)&lt;&gt;1),"Check child / family ID",IF(COUNTIFS($A$6:$A$755,A325,$B$6:$B$755,B325)&lt;&gt;1,"Duplicate child / family",IF(C325="","Add relationship type",""))))</x:f>
      </x:c>
    </x:row>
    <x:row r="326" ht="25" customHeight="1">
      <x:c r="A326" s="10"/>
      <x:c r="B326" s="10"/>
      <x:c r="C326" s="10"/>
      <x:c r="D326" s="10"/>
      <x:c r="E326" s="5" t="str">
        <x:f>IF(AND(B326&lt;&gt;"",B326='Start'!$D$5),COUNTIFS($B$6:B326,B326),"")</x:f>
      </x:c>
      <x:c r="F326" s="5" t="str">
        <x:f>IF(AND(A326="",B326=""),"",IF(OR(COUNTIFS('People'!$A$6:$A$505,A326)&lt;&gt;1,COUNTIFS('Families'!$A$6:$A$305,B326)&lt;&gt;1),"Check child / family ID",IF(COUNTIFS($A$6:$A$755,A326,$B$6:$B$755,B326)&lt;&gt;1,"Duplicate child / family",IF(C326="","Add relationship type",""))))</x:f>
      </x:c>
    </x:row>
    <x:row r="327" ht="25" customHeight="1">
      <x:c r="A327" s="10"/>
      <x:c r="B327" s="10"/>
      <x:c r="C327" s="10"/>
      <x:c r="D327" s="10"/>
      <x:c r="E327" s="5" t="str">
        <x:f>IF(AND(B327&lt;&gt;"",B327='Start'!$D$5),COUNTIFS($B$6:B327,B327),"")</x:f>
      </x:c>
      <x:c r="F327" s="5" t="str">
        <x:f>IF(AND(A327="",B327=""),"",IF(OR(COUNTIFS('People'!$A$6:$A$505,A327)&lt;&gt;1,COUNTIFS('Families'!$A$6:$A$305,B327)&lt;&gt;1),"Check child / family ID",IF(COUNTIFS($A$6:$A$755,A327,$B$6:$B$755,B327)&lt;&gt;1,"Duplicate child / family",IF(C327="","Add relationship type",""))))</x:f>
      </x:c>
    </x:row>
    <x:row r="328" ht="25" customHeight="1">
      <x:c r="A328" s="10"/>
      <x:c r="B328" s="10"/>
      <x:c r="C328" s="10"/>
      <x:c r="D328" s="10"/>
      <x:c r="E328" s="5" t="str">
        <x:f>IF(AND(B328&lt;&gt;"",B328='Start'!$D$5),COUNTIFS($B$6:B328,B328),"")</x:f>
      </x:c>
      <x:c r="F328" s="5" t="str">
        <x:f>IF(AND(A328="",B328=""),"",IF(OR(COUNTIFS('People'!$A$6:$A$505,A328)&lt;&gt;1,COUNTIFS('Families'!$A$6:$A$305,B328)&lt;&gt;1),"Check child / family ID",IF(COUNTIFS($A$6:$A$755,A328,$B$6:$B$755,B328)&lt;&gt;1,"Duplicate child / family",IF(C328="","Add relationship type",""))))</x:f>
      </x:c>
    </x:row>
    <x:row r="329" ht="25" customHeight="1">
      <x:c r="A329" s="10"/>
      <x:c r="B329" s="10"/>
      <x:c r="C329" s="10"/>
      <x:c r="D329" s="10"/>
      <x:c r="E329" s="5" t="str">
        <x:f>IF(AND(B329&lt;&gt;"",B329='Start'!$D$5),COUNTIFS($B$6:B329,B329),"")</x:f>
      </x:c>
      <x:c r="F329" s="5" t="str">
        <x:f>IF(AND(A329="",B329=""),"",IF(OR(COUNTIFS('People'!$A$6:$A$505,A329)&lt;&gt;1,COUNTIFS('Families'!$A$6:$A$305,B329)&lt;&gt;1),"Check child / family ID",IF(COUNTIFS($A$6:$A$755,A329,$B$6:$B$755,B329)&lt;&gt;1,"Duplicate child / family",IF(C329="","Add relationship type",""))))</x:f>
      </x:c>
    </x:row>
    <x:row r="330" ht="25" customHeight="1">
      <x:c r="A330" s="10"/>
      <x:c r="B330" s="10"/>
      <x:c r="C330" s="10"/>
      <x:c r="D330" s="10"/>
      <x:c r="E330" s="5" t="str">
        <x:f>IF(AND(B330&lt;&gt;"",B330='Start'!$D$5),COUNTIFS($B$6:B330,B330),"")</x:f>
      </x:c>
      <x:c r="F330" s="5" t="str">
        <x:f>IF(AND(A330="",B330=""),"",IF(OR(COUNTIFS('People'!$A$6:$A$505,A330)&lt;&gt;1,COUNTIFS('Families'!$A$6:$A$305,B330)&lt;&gt;1),"Check child / family ID",IF(COUNTIFS($A$6:$A$755,A330,$B$6:$B$755,B330)&lt;&gt;1,"Duplicate child / family",IF(C330="","Add relationship type",""))))</x:f>
      </x:c>
    </x:row>
    <x:row r="331" ht="25" customHeight="1">
      <x:c r="A331" s="10"/>
      <x:c r="B331" s="10"/>
      <x:c r="C331" s="10"/>
      <x:c r="D331" s="10"/>
      <x:c r="E331" s="5" t="str">
        <x:f>IF(AND(B331&lt;&gt;"",B331='Start'!$D$5),COUNTIFS($B$6:B331,B331),"")</x:f>
      </x:c>
      <x:c r="F331" s="5" t="str">
        <x:f>IF(AND(A331="",B331=""),"",IF(OR(COUNTIFS('People'!$A$6:$A$505,A331)&lt;&gt;1,COUNTIFS('Families'!$A$6:$A$305,B331)&lt;&gt;1),"Check child / family ID",IF(COUNTIFS($A$6:$A$755,A331,$B$6:$B$755,B331)&lt;&gt;1,"Duplicate child / family",IF(C331="","Add relationship type",""))))</x:f>
      </x:c>
    </x:row>
    <x:row r="332" ht="25" customHeight="1">
      <x:c r="A332" s="10"/>
      <x:c r="B332" s="10"/>
      <x:c r="C332" s="10"/>
      <x:c r="D332" s="10"/>
      <x:c r="E332" s="5" t="str">
        <x:f>IF(AND(B332&lt;&gt;"",B332='Start'!$D$5),COUNTIFS($B$6:B332,B332),"")</x:f>
      </x:c>
      <x:c r="F332" s="5" t="str">
        <x:f>IF(AND(A332="",B332=""),"",IF(OR(COUNTIFS('People'!$A$6:$A$505,A332)&lt;&gt;1,COUNTIFS('Families'!$A$6:$A$305,B332)&lt;&gt;1),"Check child / family ID",IF(COUNTIFS($A$6:$A$755,A332,$B$6:$B$755,B332)&lt;&gt;1,"Duplicate child / family",IF(C332="","Add relationship type",""))))</x:f>
      </x:c>
    </x:row>
    <x:row r="333" ht="25" customHeight="1">
      <x:c r="A333" s="10"/>
      <x:c r="B333" s="10"/>
      <x:c r="C333" s="10"/>
      <x:c r="D333" s="10"/>
      <x:c r="E333" s="5" t="str">
        <x:f>IF(AND(B333&lt;&gt;"",B333='Start'!$D$5),COUNTIFS($B$6:B333,B333),"")</x:f>
      </x:c>
      <x:c r="F333" s="5" t="str">
        <x:f>IF(AND(A333="",B333=""),"",IF(OR(COUNTIFS('People'!$A$6:$A$505,A333)&lt;&gt;1,COUNTIFS('Families'!$A$6:$A$305,B333)&lt;&gt;1),"Check child / family ID",IF(COUNTIFS($A$6:$A$755,A333,$B$6:$B$755,B333)&lt;&gt;1,"Duplicate child / family",IF(C333="","Add relationship type",""))))</x:f>
      </x:c>
    </x:row>
    <x:row r="334" ht="25" customHeight="1">
      <x:c r="A334" s="10"/>
      <x:c r="B334" s="10"/>
      <x:c r="C334" s="10"/>
      <x:c r="D334" s="10"/>
      <x:c r="E334" s="5" t="str">
        <x:f>IF(AND(B334&lt;&gt;"",B334='Start'!$D$5),COUNTIFS($B$6:B334,B334),"")</x:f>
      </x:c>
      <x:c r="F334" s="5" t="str">
        <x:f>IF(AND(A334="",B334=""),"",IF(OR(COUNTIFS('People'!$A$6:$A$505,A334)&lt;&gt;1,COUNTIFS('Families'!$A$6:$A$305,B334)&lt;&gt;1),"Check child / family ID",IF(COUNTIFS($A$6:$A$755,A334,$B$6:$B$755,B334)&lt;&gt;1,"Duplicate child / family",IF(C334="","Add relationship type",""))))</x:f>
      </x:c>
    </x:row>
    <x:row r="335" ht="25" customHeight="1">
      <x:c r="A335" s="10"/>
      <x:c r="B335" s="10"/>
      <x:c r="C335" s="10"/>
      <x:c r="D335" s="10"/>
      <x:c r="E335" s="5" t="str">
        <x:f>IF(AND(B335&lt;&gt;"",B335='Start'!$D$5),COUNTIFS($B$6:B335,B335),"")</x:f>
      </x:c>
      <x:c r="F335" s="5" t="str">
        <x:f>IF(AND(A335="",B335=""),"",IF(OR(COUNTIFS('People'!$A$6:$A$505,A335)&lt;&gt;1,COUNTIFS('Families'!$A$6:$A$305,B335)&lt;&gt;1),"Check child / family ID",IF(COUNTIFS($A$6:$A$755,A335,$B$6:$B$755,B335)&lt;&gt;1,"Duplicate child / family",IF(C335="","Add relationship type",""))))</x:f>
      </x:c>
    </x:row>
    <x:row r="336" ht="25" customHeight="1">
      <x:c r="A336" s="10"/>
      <x:c r="B336" s="10"/>
      <x:c r="C336" s="10"/>
      <x:c r="D336" s="10"/>
      <x:c r="E336" s="5" t="str">
        <x:f>IF(AND(B336&lt;&gt;"",B336='Start'!$D$5),COUNTIFS($B$6:B336,B336),"")</x:f>
      </x:c>
      <x:c r="F336" s="5" t="str">
        <x:f>IF(AND(A336="",B336=""),"",IF(OR(COUNTIFS('People'!$A$6:$A$505,A336)&lt;&gt;1,COUNTIFS('Families'!$A$6:$A$305,B336)&lt;&gt;1),"Check child / family ID",IF(COUNTIFS($A$6:$A$755,A336,$B$6:$B$755,B336)&lt;&gt;1,"Duplicate child / family",IF(C336="","Add relationship type",""))))</x:f>
      </x:c>
    </x:row>
    <x:row r="337" ht="25" customHeight="1">
      <x:c r="A337" s="10"/>
      <x:c r="B337" s="10"/>
      <x:c r="C337" s="10"/>
      <x:c r="D337" s="10"/>
      <x:c r="E337" s="5" t="str">
        <x:f>IF(AND(B337&lt;&gt;"",B337='Start'!$D$5),COUNTIFS($B$6:B337,B337),"")</x:f>
      </x:c>
      <x:c r="F337" s="5" t="str">
        <x:f>IF(AND(A337="",B337=""),"",IF(OR(COUNTIFS('People'!$A$6:$A$505,A337)&lt;&gt;1,COUNTIFS('Families'!$A$6:$A$305,B337)&lt;&gt;1),"Check child / family ID",IF(COUNTIFS($A$6:$A$755,A337,$B$6:$B$755,B337)&lt;&gt;1,"Duplicate child / family",IF(C337="","Add relationship type",""))))</x:f>
      </x:c>
    </x:row>
    <x:row r="338" ht="25" customHeight="1">
      <x:c r="A338" s="10"/>
      <x:c r="B338" s="10"/>
      <x:c r="C338" s="10"/>
      <x:c r="D338" s="10"/>
      <x:c r="E338" s="5" t="str">
        <x:f>IF(AND(B338&lt;&gt;"",B338='Start'!$D$5),COUNTIFS($B$6:B338,B338),"")</x:f>
      </x:c>
      <x:c r="F338" s="5" t="str">
        <x:f>IF(AND(A338="",B338=""),"",IF(OR(COUNTIFS('People'!$A$6:$A$505,A338)&lt;&gt;1,COUNTIFS('Families'!$A$6:$A$305,B338)&lt;&gt;1),"Check child / family ID",IF(COUNTIFS($A$6:$A$755,A338,$B$6:$B$755,B338)&lt;&gt;1,"Duplicate child / family",IF(C338="","Add relationship type",""))))</x:f>
      </x:c>
    </x:row>
    <x:row r="339" ht="25" customHeight="1">
      <x:c r="A339" s="10"/>
      <x:c r="B339" s="10"/>
      <x:c r="C339" s="10"/>
      <x:c r="D339" s="10"/>
      <x:c r="E339" s="5" t="str">
        <x:f>IF(AND(B339&lt;&gt;"",B339='Start'!$D$5),COUNTIFS($B$6:B339,B339),"")</x:f>
      </x:c>
      <x:c r="F339" s="5" t="str">
        <x:f>IF(AND(A339="",B339=""),"",IF(OR(COUNTIFS('People'!$A$6:$A$505,A339)&lt;&gt;1,COUNTIFS('Families'!$A$6:$A$305,B339)&lt;&gt;1),"Check child / family ID",IF(COUNTIFS($A$6:$A$755,A339,$B$6:$B$755,B339)&lt;&gt;1,"Duplicate child / family",IF(C339="","Add relationship type",""))))</x:f>
      </x:c>
    </x:row>
    <x:row r="340" ht="25" customHeight="1">
      <x:c r="A340" s="10"/>
      <x:c r="B340" s="10"/>
      <x:c r="C340" s="10"/>
      <x:c r="D340" s="10"/>
      <x:c r="E340" s="5" t="str">
        <x:f>IF(AND(B340&lt;&gt;"",B340='Start'!$D$5),COUNTIFS($B$6:B340,B340),"")</x:f>
      </x:c>
      <x:c r="F340" s="5" t="str">
        <x:f>IF(AND(A340="",B340=""),"",IF(OR(COUNTIFS('People'!$A$6:$A$505,A340)&lt;&gt;1,COUNTIFS('Families'!$A$6:$A$305,B340)&lt;&gt;1),"Check child / family ID",IF(COUNTIFS($A$6:$A$755,A340,$B$6:$B$755,B340)&lt;&gt;1,"Duplicate child / family",IF(C340="","Add relationship type",""))))</x:f>
      </x:c>
    </x:row>
    <x:row r="341" ht="25" customHeight="1">
      <x:c r="A341" s="10"/>
      <x:c r="B341" s="10"/>
      <x:c r="C341" s="10"/>
      <x:c r="D341" s="10"/>
      <x:c r="E341" s="5" t="str">
        <x:f>IF(AND(B341&lt;&gt;"",B341='Start'!$D$5),COUNTIFS($B$6:B341,B341),"")</x:f>
      </x:c>
      <x:c r="F341" s="5" t="str">
        <x:f>IF(AND(A341="",B341=""),"",IF(OR(COUNTIFS('People'!$A$6:$A$505,A341)&lt;&gt;1,COUNTIFS('Families'!$A$6:$A$305,B341)&lt;&gt;1),"Check child / family ID",IF(COUNTIFS($A$6:$A$755,A341,$B$6:$B$755,B341)&lt;&gt;1,"Duplicate child / family",IF(C341="","Add relationship type",""))))</x:f>
      </x:c>
    </x:row>
    <x:row r="342" ht="25" customHeight="1">
      <x:c r="A342" s="10"/>
      <x:c r="B342" s="10"/>
      <x:c r="C342" s="10"/>
      <x:c r="D342" s="10"/>
      <x:c r="E342" s="5" t="str">
        <x:f>IF(AND(B342&lt;&gt;"",B342='Start'!$D$5),COUNTIFS($B$6:B342,B342),"")</x:f>
      </x:c>
      <x:c r="F342" s="5" t="str">
        <x:f>IF(AND(A342="",B342=""),"",IF(OR(COUNTIFS('People'!$A$6:$A$505,A342)&lt;&gt;1,COUNTIFS('Families'!$A$6:$A$305,B342)&lt;&gt;1),"Check child / family ID",IF(COUNTIFS($A$6:$A$755,A342,$B$6:$B$755,B342)&lt;&gt;1,"Duplicate child / family",IF(C342="","Add relationship type",""))))</x:f>
      </x:c>
    </x:row>
    <x:row r="343" ht="25" customHeight="1">
      <x:c r="A343" s="10"/>
      <x:c r="B343" s="10"/>
      <x:c r="C343" s="10"/>
      <x:c r="D343" s="10"/>
      <x:c r="E343" s="5" t="str">
        <x:f>IF(AND(B343&lt;&gt;"",B343='Start'!$D$5),COUNTIFS($B$6:B343,B343),"")</x:f>
      </x:c>
      <x:c r="F343" s="5" t="str">
        <x:f>IF(AND(A343="",B343=""),"",IF(OR(COUNTIFS('People'!$A$6:$A$505,A343)&lt;&gt;1,COUNTIFS('Families'!$A$6:$A$305,B343)&lt;&gt;1),"Check child / family ID",IF(COUNTIFS($A$6:$A$755,A343,$B$6:$B$755,B343)&lt;&gt;1,"Duplicate child / family",IF(C343="","Add relationship type",""))))</x:f>
      </x:c>
    </x:row>
    <x:row r="344" ht="25" customHeight="1">
      <x:c r="A344" s="10"/>
      <x:c r="B344" s="10"/>
      <x:c r="C344" s="10"/>
      <x:c r="D344" s="10"/>
      <x:c r="E344" s="5" t="str">
        <x:f>IF(AND(B344&lt;&gt;"",B344='Start'!$D$5),COUNTIFS($B$6:B344,B344),"")</x:f>
      </x:c>
      <x:c r="F344" s="5" t="str">
        <x:f>IF(AND(A344="",B344=""),"",IF(OR(COUNTIFS('People'!$A$6:$A$505,A344)&lt;&gt;1,COUNTIFS('Families'!$A$6:$A$305,B344)&lt;&gt;1),"Check child / family ID",IF(COUNTIFS($A$6:$A$755,A344,$B$6:$B$755,B344)&lt;&gt;1,"Duplicate child / family",IF(C344="","Add relationship type",""))))</x:f>
      </x:c>
    </x:row>
    <x:row r="345" ht="25" customHeight="1">
      <x:c r="A345" s="10"/>
      <x:c r="B345" s="10"/>
      <x:c r="C345" s="10"/>
      <x:c r="D345" s="10"/>
      <x:c r="E345" s="5" t="str">
        <x:f>IF(AND(B345&lt;&gt;"",B345='Start'!$D$5),COUNTIFS($B$6:B345,B345),"")</x:f>
      </x:c>
      <x:c r="F345" s="5" t="str">
        <x:f>IF(AND(A345="",B345=""),"",IF(OR(COUNTIFS('People'!$A$6:$A$505,A345)&lt;&gt;1,COUNTIFS('Families'!$A$6:$A$305,B345)&lt;&gt;1),"Check child / family ID",IF(COUNTIFS($A$6:$A$755,A345,$B$6:$B$755,B345)&lt;&gt;1,"Duplicate child / family",IF(C345="","Add relationship type",""))))</x:f>
      </x:c>
    </x:row>
    <x:row r="346" ht="25" customHeight="1">
      <x:c r="A346" s="10"/>
      <x:c r="B346" s="10"/>
      <x:c r="C346" s="10"/>
      <x:c r="D346" s="10"/>
      <x:c r="E346" s="5" t="str">
        <x:f>IF(AND(B346&lt;&gt;"",B346='Start'!$D$5),COUNTIFS($B$6:B346,B346),"")</x:f>
      </x:c>
      <x:c r="F346" s="5" t="str">
        <x:f>IF(AND(A346="",B346=""),"",IF(OR(COUNTIFS('People'!$A$6:$A$505,A346)&lt;&gt;1,COUNTIFS('Families'!$A$6:$A$305,B346)&lt;&gt;1),"Check child / family ID",IF(COUNTIFS($A$6:$A$755,A346,$B$6:$B$755,B346)&lt;&gt;1,"Duplicate child / family",IF(C346="","Add relationship type",""))))</x:f>
      </x:c>
    </x:row>
    <x:row r="347" ht="25" customHeight="1">
      <x:c r="A347" s="10"/>
      <x:c r="B347" s="10"/>
      <x:c r="C347" s="10"/>
      <x:c r="D347" s="10"/>
      <x:c r="E347" s="5" t="str">
        <x:f>IF(AND(B347&lt;&gt;"",B347='Start'!$D$5),COUNTIFS($B$6:B347,B347),"")</x:f>
      </x:c>
      <x:c r="F347" s="5" t="str">
        <x:f>IF(AND(A347="",B347=""),"",IF(OR(COUNTIFS('People'!$A$6:$A$505,A347)&lt;&gt;1,COUNTIFS('Families'!$A$6:$A$305,B347)&lt;&gt;1),"Check child / family ID",IF(COUNTIFS($A$6:$A$755,A347,$B$6:$B$755,B347)&lt;&gt;1,"Duplicate child / family",IF(C347="","Add relationship type",""))))</x:f>
      </x:c>
    </x:row>
    <x:row r="348" ht="25" customHeight="1">
      <x:c r="A348" s="10"/>
      <x:c r="B348" s="10"/>
      <x:c r="C348" s="10"/>
      <x:c r="D348" s="10"/>
      <x:c r="E348" s="5" t="str">
        <x:f>IF(AND(B348&lt;&gt;"",B348='Start'!$D$5),COUNTIFS($B$6:B348,B348),"")</x:f>
      </x:c>
      <x:c r="F348" s="5" t="str">
        <x:f>IF(AND(A348="",B348=""),"",IF(OR(COUNTIFS('People'!$A$6:$A$505,A348)&lt;&gt;1,COUNTIFS('Families'!$A$6:$A$305,B348)&lt;&gt;1),"Check child / family ID",IF(COUNTIFS($A$6:$A$755,A348,$B$6:$B$755,B348)&lt;&gt;1,"Duplicate child / family",IF(C348="","Add relationship type",""))))</x:f>
      </x:c>
    </x:row>
    <x:row r="349" ht="25" customHeight="1">
      <x:c r="A349" s="10"/>
      <x:c r="B349" s="10"/>
      <x:c r="C349" s="10"/>
      <x:c r="D349" s="10"/>
      <x:c r="E349" s="5" t="str">
        <x:f>IF(AND(B349&lt;&gt;"",B349='Start'!$D$5),COUNTIFS($B$6:B349,B349),"")</x:f>
      </x:c>
      <x:c r="F349" s="5" t="str">
        <x:f>IF(AND(A349="",B349=""),"",IF(OR(COUNTIFS('People'!$A$6:$A$505,A349)&lt;&gt;1,COUNTIFS('Families'!$A$6:$A$305,B349)&lt;&gt;1),"Check child / family ID",IF(COUNTIFS($A$6:$A$755,A349,$B$6:$B$755,B349)&lt;&gt;1,"Duplicate child / family",IF(C349="","Add relationship type",""))))</x:f>
      </x:c>
    </x:row>
    <x:row r="350" ht="25" customHeight="1">
      <x:c r="A350" s="10"/>
      <x:c r="B350" s="10"/>
      <x:c r="C350" s="10"/>
      <x:c r="D350" s="10"/>
      <x:c r="E350" s="5" t="str">
        <x:f>IF(AND(B350&lt;&gt;"",B350='Start'!$D$5),COUNTIFS($B$6:B350,B350),"")</x:f>
      </x:c>
      <x:c r="F350" s="5" t="str">
        <x:f>IF(AND(A350="",B350=""),"",IF(OR(COUNTIFS('People'!$A$6:$A$505,A350)&lt;&gt;1,COUNTIFS('Families'!$A$6:$A$305,B350)&lt;&gt;1),"Check child / family ID",IF(COUNTIFS($A$6:$A$755,A350,$B$6:$B$755,B350)&lt;&gt;1,"Duplicate child / family",IF(C350="","Add relationship type",""))))</x:f>
      </x:c>
    </x:row>
    <x:row r="351" ht="25" customHeight="1">
      <x:c r="A351" s="10"/>
      <x:c r="B351" s="10"/>
      <x:c r="C351" s="10"/>
      <x:c r="D351" s="10"/>
      <x:c r="E351" s="5" t="str">
        <x:f>IF(AND(B351&lt;&gt;"",B351='Start'!$D$5),COUNTIFS($B$6:B351,B351),"")</x:f>
      </x:c>
      <x:c r="F351" s="5" t="str">
        <x:f>IF(AND(A351="",B351=""),"",IF(OR(COUNTIFS('People'!$A$6:$A$505,A351)&lt;&gt;1,COUNTIFS('Families'!$A$6:$A$305,B351)&lt;&gt;1),"Check child / family ID",IF(COUNTIFS($A$6:$A$755,A351,$B$6:$B$755,B351)&lt;&gt;1,"Duplicate child / family",IF(C351="","Add relationship type",""))))</x:f>
      </x:c>
    </x:row>
    <x:row r="352" ht="25" customHeight="1">
      <x:c r="A352" s="10"/>
      <x:c r="B352" s="10"/>
      <x:c r="C352" s="10"/>
      <x:c r="D352" s="10"/>
      <x:c r="E352" s="5" t="str">
        <x:f>IF(AND(B352&lt;&gt;"",B352='Start'!$D$5),COUNTIFS($B$6:B352,B352),"")</x:f>
      </x:c>
      <x:c r="F352" s="5" t="str">
        <x:f>IF(AND(A352="",B352=""),"",IF(OR(COUNTIFS('People'!$A$6:$A$505,A352)&lt;&gt;1,COUNTIFS('Families'!$A$6:$A$305,B352)&lt;&gt;1),"Check child / family ID",IF(COUNTIFS($A$6:$A$755,A352,$B$6:$B$755,B352)&lt;&gt;1,"Duplicate child / family",IF(C352="","Add relationship type",""))))</x:f>
      </x:c>
    </x:row>
    <x:row r="353" ht="25" customHeight="1">
      <x:c r="A353" s="10"/>
      <x:c r="B353" s="10"/>
      <x:c r="C353" s="10"/>
      <x:c r="D353" s="10"/>
      <x:c r="E353" s="5" t="str">
        <x:f>IF(AND(B353&lt;&gt;"",B353='Start'!$D$5),COUNTIFS($B$6:B353,B353),"")</x:f>
      </x:c>
      <x:c r="F353" s="5" t="str">
        <x:f>IF(AND(A353="",B353=""),"",IF(OR(COUNTIFS('People'!$A$6:$A$505,A353)&lt;&gt;1,COUNTIFS('Families'!$A$6:$A$305,B353)&lt;&gt;1),"Check child / family ID",IF(COUNTIFS($A$6:$A$755,A353,$B$6:$B$755,B353)&lt;&gt;1,"Duplicate child / family",IF(C353="","Add relationship type",""))))</x:f>
      </x:c>
    </x:row>
    <x:row r="354" ht="25" customHeight="1">
      <x:c r="A354" s="10"/>
      <x:c r="B354" s="10"/>
      <x:c r="C354" s="10"/>
      <x:c r="D354" s="10"/>
      <x:c r="E354" s="5" t="str">
        <x:f>IF(AND(B354&lt;&gt;"",B354='Start'!$D$5),COUNTIFS($B$6:B354,B354),"")</x:f>
      </x:c>
      <x:c r="F354" s="5" t="str">
        <x:f>IF(AND(A354="",B354=""),"",IF(OR(COUNTIFS('People'!$A$6:$A$505,A354)&lt;&gt;1,COUNTIFS('Families'!$A$6:$A$305,B354)&lt;&gt;1),"Check child / family ID",IF(COUNTIFS($A$6:$A$755,A354,$B$6:$B$755,B354)&lt;&gt;1,"Duplicate child / family",IF(C354="","Add relationship type",""))))</x:f>
      </x:c>
    </x:row>
    <x:row r="355" ht="25" customHeight="1">
      <x:c r="A355" s="10"/>
      <x:c r="B355" s="10"/>
      <x:c r="C355" s="10"/>
      <x:c r="D355" s="10"/>
      <x:c r="E355" s="5" t="str">
        <x:f>IF(AND(B355&lt;&gt;"",B355='Start'!$D$5),COUNTIFS($B$6:B355,B355),"")</x:f>
      </x:c>
      <x:c r="F355" s="5" t="str">
        <x:f>IF(AND(A355="",B355=""),"",IF(OR(COUNTIFS('People'!$A$6:$A$505,A355)&lt;&gt;1,COUNTIFS('Families'!$A$6:$A$305,B355)&lt;&gt;1),"Check child / family ID",IF(COUNTIFS($A$6:$A$755,A355,$B$6:$B$755,B355)&lt;&gt;1,"Duplicate child / family",IF(C355="","Add relationship type",""))))</x:f>
      </x:c>
    </x:row>
    <x:row r="356" ht="25" customHeight="1">
      <x:c r="A356" s="10"/>
      <x:c r="B356" s="10"/>
      <x:c r="C356" s="10"/>
      <x:c r="D356" s="10"/>
      <x:c r="E356" s="5" t="str">
        <x:f>IF(AND(B356&lt;&gt;"",B356='Start'!$D$5),COUNTIFS($B$6:B356,B356),"")</x:f>
      </x:c>
      <x:c r="F356" s="5" t="str">
        <x:f>IF(AND(A356="",B356=""),"",IF(OR(COUNTIFS('People'!$A$6:$A$505,A356)&lt;&gt;1,COUNTIFS('Families'!$A$6:$A$305,B356)&lt;&gt;1),"Check child / family ID",IF(COUNTIFS($A$6:$A$755,A356,$B$6:$B$755,B356)&lt;&gt;1,"Duplicate child / family",IF(C356="","Add relationship type",""))))</x:f>
      </x:c>
    </x:row>
    <x:row r="357" ht="25" customHeight="1">
      <x:c r="A357" s="10"/>
      <x:c r="B357" s="10"/>
      <x:c r="C357" s="10"/>
      <x:c r="D357" s="10"/>
      <x:c r="E357" s="5" t="str">
        <x:f>IF(AND(B357&lt;&gt;"",B357='Start'!$D$5),COUNTIFS($B$6:B357,B357),"")</x:f>
      </x:c>
      <x:c r="F357" s="5" t="str">
        <x:f>IF(AND(A357="",B357=""),"",IF(OR(COUNTIFS('People'!$A$6:$A$505,A357)&lt;&gt;1,COUNTIFS('Families'!$A$6:$A$305,B357)&lt;&gt;1),"Check child / family ID",IF(COUNTIFS($A$6:$A$755,A357,$B$6:$B$755,B357)&lt;&gt;1,"Duplicate child / family",IF(C357="","Add relationship type",""))))</x:f>
      </x:c>
    </x:row>
    <x:row r="358" ht="25" customHeight="1">
      <x:c r="A358" s="10"/>
      <x:c r="B358" s="10"/>
      <x:c r="C358" s="10"/>
      <x:c r="D358" s="10"/>
      <x:c r="E358" s="5" t="str">
        <x:f>IF(AND(B358&lt;&gt;"",B358='Start'!$D$5),COUNTIFS($B$6:B358,B358),"")</x:f>
      </x:c>
      <x:c r="F358" s="5" t="str">
        <x:f>IF(AND(A358="",B358=""),"",IF(OR(COUNTIFS('People'!$A$6:$A$505,A358)&lt;&gt;1,COUNTIFS('Families'!$A$6:$A$305,B358)&lt;&gt;1),"Check child / family ID",IF(COUNTIFS($A$6:$A$755,A358,$B$6:$B$755,B358)&lt;&gt;1,"Duplicate child / family",IF(C358="","Add relationship type",""))))</x:f>
      </x:c>
    </x:row>
    <x:row r="359" ht="25" customHeight="1">
      <x:c r="A359" s="10"/>
      <x:c r="B359" s="10"/>
      <x:c r="C359" s="10"/>
      <x:c r="D359" s="10"/>
      <x:c r="E359" s="5" t="str">
        <x:f>IF(AND(B359&lt;&gt;"",B359='Start'!$D$5),COUNTIFS($B$6:B359,B359),"")</x:f>
      </x:c>
      <x:c r="F359" s="5" t="str">
        <x:f>IF(AND(A359="",B359=""),"",IF(OR(COUNTIFS('People'!$A$6:$A$505,A359)&lt;&gt;1,COUNTIFS('Families'!$A$6:$A$305,B359)&lt;&gt;1),"Check child / family ID",IF(COUNTIFS($A$6:$A$755,A359,$B$6:$B$755,B359)&lt;&gt;1,"Duplicate child / family",IF(C359="","Add relationship type",""))))</x:f>
      </x:c>
    </x:row>
    <x:row r="360" ht="25" customHeight="1">
      <x:c r="A360" s="10"/>
      <x:c r="B360" s="10"/>
      <x:c r="C360" s="10"/>
      <x:c r="D360" s="10"/>
      <x:c r="E360" s="5" t="str">
        <x:f>IF(AND(B360&lt;&gt;"",B360='Start'!$D$5),COUNTIFS($B$6:B360,B360),"")</x:f>
      </x:c>
      <x:c r="F360" s="5" t="str">
        <x:f>IF(AND(A360="",B360=""),"",IF(OR(COUNTIFS('People'!$A$6:$A$505,A360)&lt;&gt;1,COUNTIFS('Families'!$A$6:$A$305,B360)&lt;&gt;1),"Check child / family ID",IF(COUNTIFS($A$6:$A$755,A360,$B$6:$B$755,B360)&lt;&gt;1,"Duplicate child / family",IF(C360="","Add relationship type",""))))</x:f>
      </x:c>
    </x:row>
    <x:row r="361" ht="25" customHeight="1">
      <x:c r="A361" s="10"/>
      <x:c r="B361" s="10"/>
      <x:c r="C361" s="10"/>
      <x:c r="D361" s="10"/>
      <x:c r="E361" s="5" t="str">
        <x:f>IF(AND(B361&lt;&gt;"",B361='Start'!$D$5),COUNTIFS($B$6:B361,B361),"")</x:f>
      </x:c>
      <x:c r="F361" s="5" t="str">
        <x:f>IF(AND(A361="",B361=""),"",IF(OR(COUNTIFS('People'!$A$6:$A$505,A361)&lt;&gt;1,COUNTIFS('Families'!$A$6:$A$305,B361)&lt;&gt;1),"Check child / family ID",IF(COUNTIFS($A$6:$A$755,A361,$B$6:$B$755,B361)&lt;&gt;1,"Duplicate child / family",IF(C361="","Add relationship type",""))))</x:f>
      </x:c>
    </x:row>
    <x:row r="362" ht="25" customHeight="1">
      <x:c r="A362" s="10"/>
      <x:c r="B362" s="10"/>
      <x:c r="C362" s="10"/>
      <x:c r="D362" s="10"/>
      <x:c r="E362" s="5" t="str">
        <x:f>IF(AND(B362&lt;&gt;"",B362='Start'!$D$5),COUNTIFS($B$6:B362,B362),"")</x:f>
      </x:c>
      <x:c r="F362" s="5" t="str">
        <x:f>IF(AND(A362="",B362=""),"",IF(OR(COUNTIFS('People'!$A$6:$A$505,A362)&lt;&gt;1,COUNTIFS('Families'!$A$6:$A$305,B362)&lt;&gt;1),"Check child / family ID",IF(COUNTIFS($A$6:$A$755,A362,$B$6:$B$755,B362)&lt;&gt;1,"Duplicate child / family",IF(C362="","Add relationship type",""))))</x:f>
      </x:c>
    </x:row>
    <x:row r="363" ht="25" customHeight="1">
      <x:c r="A363" s="10"/>
      <x:c r="B363" s="10"/>
      <x:c r="C363" s="10"/>
      <x:c r="D363" s="10"/>
      <x:c r="E363" s="5" t="str">
        <x:f>IF(AND(B363&lt;&gt;"",B363='Start'!$D$5),COUNTIFS($B$6:B363,B363),"")</x:f>
      </x:c>
      <x:c r="F363" s="5" t="str">
        <x:f>IF(AND(A363="",B363=""),"",IF(OR(COUNTIFS('People'!$A$6:$A$505,A363)&lt;&gt;1,COUNTIFS('Families'!$A$6:$A$305,B363)&lt;&gt;1),"Check child / family ID",IF(COUNTIFS($A$6:$A$755,A363,$B$6:$B$755,B363)&lt;&gt;1,"Duplicate child / family",IF(C363="","Add relationship type",""))))</x:f>
      </x:c>
    </x:row>
    <x:row r="364" ht="25" customHeight="1">
      <x:c r="A364" s="10"/>
      <x:c r="B364" s="10"/>
      <x:c r="C364" s="10"/>
      <x:c r="D364" s="10"/>
      <x:c r="E364" s="5" t="str">
        <x:f>IF(AND(B364&lt;&gt;"",B364='Start'!$D$5),COUNTIFS($B$6:B364,B364),"")</x:f>
      </x:c>
      <x:c r="F364" s="5" t="str">
        <x:f>IF(AND(A364="",B364=""),"",IF(OR(COUNTIFS('People'!$A$6:$A$505,A364)&lt;&gt;1,COUNTIFS('Families'!$A$6:$A$305,B364)&lt;&gt;1),"Check child / family ID",IF(COUNTIFS($A$6:$A$755,A364,$B$6:$B$755,B364)&lt;&gt;1,"Duplicate child / family",IF(C364="","Add relationship type",""))))</x:f>
      </x:c>
    </x:row>
    <x:row r="365" ht="25" customHeight="1">
      <x:c r="A365" s="10"/>
      <x:c r="B365" s="10"/>
      <x:c r="C365" s="10"/>
      <x:c r="D365" s="10"/>
      <x:c r="E365" s="5" t="str">
        <x:f>IF(AND(B365&lt;&gt;"",B365='Start'!$D$5),COUNTIFS($B$6:B365,B365),"")</x:f>
      </x:c>
      <x:c r="F365" s="5" t="str">
        <x:f>IF(AND(A365="",B365=""),"",IF(OR(COUNTIFS('People'!$A$6:$A$505,A365)&lt;&gt;1,COUNTIFS('Families'!$A$6:$A$305,B365)&lt;&gt;1),"Check child / family ID",IF(COUNTIFS($A$6:$A$755,A365,$B$6:$B$755,B365)&lt;&gt;1,"Duplicate child / family",IF(C365="","Add relationship type",""))))</x:f>
      </x:c>
    </x:row>
    <x:row r="366" ht="25" customHeight="1">
      <x:c r="A366" s="10"/>
      <x:c r="B366" s="10"/>
      <x:c r="C366" s="10"/>
      <x:c r="D366" s="10"/>
      <x:c r="E366" s="5" t="str">
        <x:f>IF(AND(B366&lt;&gt;"",B366='Start'!$D$5),COUNTIFS($B$6:B366,B366),"")</x:f>
      </x:c>
      <x:c r="F366" s="5" t="str">
        <x:f>IF(AND(A366="",B366=""),"",IF(OR(COUNTIFS('People'!$A$6:$A$505,A366)&lt;&gt;1,COUNTIFS('Families'!$A$6:$A$305,B366)&lt;&gt;1),"Check child / family ID",IF(COUNTIFS($A$6:$A$755,A366,$B$6:$B$755,B366)&lt;&gt;1,"Duplicate child / family",IF(C366="","Add relationship type",""))))</x:f>
      </x:c>
    </x:row>
    <x:row r="367" ht="25" customHeight="1">
      <x:c r="A367" s="10"/>
      <x:c r="B367" s="10"/>
      <x:c r="C367" s="10"/>
      <x:c r="D367" s="10"/>
      <x:c r="E367" s="5" t="str">
        <x:f>IF(AND(B367&lt;&gt;"",B367='Start'!$D$5),COUNTIFS($B$6:B367,B367),"")</x:f>
      </x:c>
      <x:c r="F367" s="5" t="str">
        <x:f>IF(AND(A367="",B367=""),"",IF(OR(COUNTIFS('People'!$A$6:$A$505,A367)&lt;&gt;1,COUNTIFS('Families'!$A$6:$A$305,B367)&lt;&gt;1),"Check child / family ID",IF(COUNTIFS($A$6:$A$755,A367,$B$6:$B$755,B367)&lt;&gt;1,"Duplicate child / family",IF(C367="","Add relationship type",""))))</x:f>
      </x:c>
    </x:row>
    <x:row r="368" ht="25" customHeight="1">
      <x:c r="A368" s="10"/>
      <x:c r="B368" s="10"/>
      <x:c r="C368" s="10"/>
      <x:c r="D368" s="10"/>
      <x:c r="E368" s="5" t="str">
        <x:f>IF(AND(B368&lt;&gt;"",B368='Start'!$D$5),COUNTIFS($B$6:B368,B368),"")</x:f>
      </x:c>
      <x:c r="F368" s="5" t="str">
        <x:f>IF(AND(A368="",B368=""),"",IF(OR(COUNTIFS('People'!$A$6:$A$505,A368)&lt;&gt;1,COUNTIFS('Families'!$A$6:$A$305,B368)&lt;&gt;1),"Check child / family ID",IF(COUNTIFS($A$6:$A$755,A368,$B$6:$B$755,B368)&lt;&gt;1,"Duplicate child / family",IF(C368="","Add relationship type",""))))</x:f>
      </x:c>
    </x:row>
    <x:row r="369" ht="25" customHeight="1">
      <x:c r="A369" s="10"/>
      <x:c r="B369" s="10"/>
      <x:c r="C369" s="10"/>
      <x:c r="D369" s="10"/>
      <x:c r="E369" s="5" t="str">
        <x:f>IF(AND(B369&lt;&gt;"",B369='Start'!$D$5),COUNTIFS($B$6:B369,B369),"")</x:f>
      </x:c>
      <x:c r="F369" s="5" t="str">
        <x:f>IF(AND(A369="",B369=""),"",IF(OR(COUNTIFS('People'!$A$6:$A$505,A369)&lt;&gt;1,COUNTIFS('Families'!$A$6:$A$305,B369)&lt;&gt;1),"Check child / family ID",IF(COUNTIFS($A$6:$A$755,A369,$B$6:$B$755,B369)&lt;&gt;1,"Duplicate child / family",IF(C369="","Add relationship type",""))))</x:f>
      </x:c>
    </x:row>
    <x:row r="370" ht="25" customHeight="1">
      <x:c r="A370" s="10"/>
      <x:c r="B370" s="10"/>
      <x:c r="C370" s="10"/>
      <x:c r="D370" s="10"/>
      <x:c r="E370" s="5" t="str">
        <x:f>IF(AND(B370&lt;&gt;"",B370='Start'!$D$5),COUNTIFS($B$6:B370,B370),"")</x:f>
      </x:c>
      <x:c r="F370" s="5" t="str">
        <x:f>IF(AND(A370="",B370=""),"",IF(OR(COUNTIFS('People'!$A$6:$A$505,A370)&lt;&gt;1,COUNTIFS('Families'!$A$6:$A$305,B370)&lt;&gt;1),"Check child / family ID",IF(COUNTIFS($A$6:$A$755,A370,$B$6:$B$755,B370)&lt;&gt;1,"Duplicate child / family",IF(C370="","Add relationship type",""))))</x:f>
      </x:c>
    </x:row>
    <x:row r="371" ht="25" customHeight="1">
      <x:c r="A371" s="10"/>
      <x:c r="B371" s="10"/>
      <x:c r="C371" s="10"/>
      <x:c r="D371" s="10"/>
      <x:c r="E371" s="5" t="str">
        <x:f>IF(AND(B371&lt;&gt;"",B371='Start'!$D$5),COUNTIFS($B$6:B371,B371),"")</x:f>
      </x:c>
      <x:c r="F371" s="5" t="str">
        <x:f>IF(AND(A371="",B371=""),"",IF(OR(COUNTIFS('People'!$A$6:$A$505,A371)&lt;&gt;1,COUNTIFS('Families'!$A$6:$A$305,B371)&lt;&gt;1),"Check child / family ID",IF(COUNTIFS($A$6:$A$755,A371,$B$6:$B$755,B371)&lt;&gt;1,"Duplicate child / family",IF(C371="","Add relationship type",""))))</x:f>
      </x:c>
    </x:row>
    <x:row r="372" ht="25" customHeight="1">
      <x:c r="A372" s="10"/>
      <x:c r="B372" s="10"/>
      <x:c r="C372" s="10"/>
      <x:c r="D372" s="10"/>
      <x:c r="E372" s="5" t="str">
        <x:f>IF(AND(B372&lt;&gt;"",B372='Start'!$D$5),COUNTIFS($B$6:B372,B372),"")</x:f>
      </x:c>
      <x:c r="F372" s="5" t="str">
        <x:f>IF(AND(A372="",B372=""),"",IF(OR(COUNTIFS('People'!$A$6:$A$505,A372)&lt;&gt;1,COUNTIFS('Families'!$A$6:$A$305,B372)&lt;&gt;1),"Check child / family ID",IF(COUNTIFS($A$6:$A$755,A372,$B$6:$B$755,B372)&lt;&gt;1,"Duplicate child / family",IF(C372="","Add relationship type",""))))</x:f>
      </x:c>
    </x:row>
    <x:row r="373" ht="25" customHeight="1">
      <x:c r="A373" s="10"/>
      <x:c r="B373" s="10"/>
      <x:c r="C373" s="10"/>
      <x:c r="D373" s="10"/>
      <x:c r="E373" s="5" t="str">
        <x:f>IF(AND(B373&lt;&gt;"",B373='Start'!$D$5),COUNTIFS($B$6:B373,B373),"")</x:f>
      </x:c>
      <x:c r="F373" s="5" t="str">
        <x:f>IF(AND(A373="",B373=""),"",IF(OR(COUNTIFS('People'!$A$6:$A$505,A373)&lt;&gt;1,COUNTIFS('Families'!$A$6:$A$305,B373)&lt;&gt;1),"Check child / family ID",IF(COUNTIFS($A$6:$A$755,A373,$B$6:$B$755,B373)&lt;&gt;1,"Duplicate child / family",IF(C373="","Add relationship type",""))))</x:f>
      </x:c>
    </x:row>
    <x:row r="374" ht="25" customHeight="1">
      <x:c r="A374" s="10"/>
      <x:c r="B374" s="10"/>
      <x:c r="C374" s="10"/>
      <x:c r="D374" s="10"/>
      <x:c r="E374" s="5" t="str">
        <x:f>IF(AND(B374&lt;&gt;"",B374='Start'!$D$5),COUNTIFS($B$6:B374,B374),"")</x:f>
      </x:c>
      <x:c r="F374" s="5" t="str">
        <x:f>IF(AND(A374="",B374=""),"",IF(OR(COUNTIFS('People'!$A$6:$A$505,A374)&lt;&gt;1,COUNTIFS('Families'!$A$6:$A$305,B374)&lt;&gt;1),"Check child / family ID",IF(COUNTIFS($A$6:$A$755,A374,$B$6:$B$755,B374)&lt;&gt;1,"Duplicate child / family",IF(C374="","Add relationship type",""))))</x:f>
      </x:c>
    </x:row>
    <x:row r="375" ht="25" customHeight="1">
      <x:c r="A375" s="10"/>
      <x:c r="B375" s="10"/>
      <x:c r="C375" s="10"/>
      <x:c r="D375" s="10"/>
      <x:c r="E375" s="5" t="str">
        <x:f>IF(AND(B375&lt;&gt;"",B375='Start'!$D$5),COUNTIFS($B$6:B375,B375),"")</x:f>
      </x:c>
      <x:c r="F375" s="5" t="str">
        <x:f>IF(AND(A375="",B375=""),"",IF(OR(COUNTIFS('People'!$A$6:$A$505,A375)&lt;&gt;1,COUNTIFS('Families'!$A$6:$A$305,B375)&lt;&gt;1),"Check child / family ID",IF(COUNTIFS($A$6:$A$755,A375,$B$6:$B$755,B375)&lt;&gt;1,"Duplicate child / family",IF(C375="","Add relationship type",""))))</x:f>
      </x:c>
    </x:row>
    <x:row r="376" ht="25" customHeight="1">
      <x:c r="A376" s="10"/>
      <x:c r="B376" s="10"/>
      <x:c r="C376" s="10"/>
      <x:c r="D376" s="10"/>
      <x:c r="E376" s="5" t="str">
        <x:f>IF(AND(B376&lt;&gt;"",B376='Start'!$D$5),COUNTIFS($B$6:B376,B376),"")</x:f>
      </x:c>
      <x:c r="F376" s="5" t="str">
        <x:f>IF(AND(A376="",B376=""),"",IF(OR(COUNTIFS('People'!$A$6:$A$505,A376)&lt;&gt;1,COUNTIFS('Families'!$A$6:$A$305,B376)&lt;&gt;1),"Check child / family ID",IF(COUNTIFS($A$6:$A$755,A376,$B$6:$B$755,B376)&lt;&gt;1,"Duplicate child / family",IF(C376="","Add relationship type",""))))</x:f>
      </x:c>
    </x:row>
    <x:row r="377" ht="25" customHeight="1">
      <x:c r="A377" s="10"/>
      <x:c r="B377" s="10"/>
      <x:c r="C377" s="10"/>
      <x:c r="D377" s="10"/>
      <x:c r="E377" s="5" t="str">
        <x:f>IF(AND(B377&lt;&gt;"",B377='Start'!$D$5),COUNTIFS($B$6:B377,B377),"")</x:f>
      </x:c>
      <x:c r="F377" s="5" t="str">
        <x:f>IF(AND(A377="",B377=""),"",IF(OR(COUNTIFS('People'!$A$6:$A$505,A377)&lt;&gt;1,COUNTIFS('Families'!$A$6:$A$305,B377)&lt;&gt;1),"Check child / family ID",IF(COUNTIFS($A$6:$A$755,A377,$B$6:$B$755,B377)&lt;&gt;1,"Duplicate child / family",IF(C377="","Add relationship type",""))))</x:f>
      </x:c>
    </x:row>
    <x:row r="378" ht="25" customHeight="1">
      <x:c r="A378" s="10"/>
      <x:c r="B378" s="10"/>
      <x:c r="C378" s="10"/>
      <x:c r="D378" s="10"/>
      <x:c r="E378" s="5" t="str">
        <x:f>IF(AND(B378&lt;&gt;"",B378='Start'!$D$5),COUNTIFS($B$6:B378,B378),"")</x:f>
      </x:c>
      <x:c r="F378" s="5" t="str">
        <x:f>IF(AND(A378="",B378=""),"",IF(OR(COUNTIFS('People'!$A$6:$A$505,A378)&lt;&gt;1,COUNTIFS('Families'!$A$6:$A$305,B378)&lt;&gt;1),"Check child / family ID",IF(COUNTIFS($A$6:$A$755,A378,$B$6:$B$755,B378)&lt;&gt;1,"Duplicate child / family",IF(C378="","Add relationship type",""))))</x:f>
      </x:c>
    </x:row>
    <x:row r="379" ht="25" customHeight="1">
      <x:c r="A379" s="10"/>
      <x:c r="B379" s="10"/>
      <x:c r="C379" s="10"/>
      <x:c r="D379" s="10"/>
      <x:c r="E379" s="5" t="str">
        <x:f>IF(AND(B379&lt;&gt;"",B379='Start'!$D$5),COUNTIFS($B$6:B379,B379),"")</x:f>
      </x:c>
      <x:c r="F379" s="5" t="str">
        <x:f>IF(AND(A379="",B379=""),"",IF(OR(COUNTIFS('People'!$A$6:$A$505,A379)&lt;&gt;1,COUNTIFS('Families'!$A$6:$A$305,B379)&lt;&gt;1),"Check child / family ID",IF(COUNTIFS($A$6:$A$755,A379,$B$6:$B$755,B379)&lt;&gt;1,"Duplicate child / family",IF(C379="","Add relationship type",""))))</x:f>
      </x:c>
    </x:row>
    <x:row r="380" ht="25" customHeight="1">
      <x:c r="A380" s="10"/>
      <x:c r="B380" s="10"/>
      <x:c r="C380" s="10"/>
      <x:c r="D380" s="10"/>
      <x:c r="E380" s="5" t="str">
        <x:f>IF(AND(B380&lt;&gt;"",B380='Start'!$D$5),COUNTIFS($B$6:B380,B380),"")</x:f>
      </x:c>
      <x:c r="F380" s="5" t="str">
        <x:f>IF(AND(A380="",B380=""),"",IF(OR(COUNTIFS('People'!$A$6:$A$505,A380)&lt;&gt;1,COUNTIFS('Families'!$A$6:$A$305,B380)&lt;&gt;1),"Check child / family ID",IF(COUNTIFS($A$6:$A$755,A380,$B$6:$B$755,B380)&lt;&gt;1,"Duplicate child / family",IF(C380="","Add relationship type",""))))</x:f>
      </x:c>
    </x:row>
    <x:row r="381" ht="25" customHeight="1">
      <x:c r="A381" s="10"/>
      <x:c r="B381" s="10"/>
      <x:c r="C381" s="10"/>
      <x:c r="D381" s="10"/>
      <x:c r="E381" s="5" t="str">
        <x:f>IF(AND(B381&lt;&gt;"",B381='Start'!$D$5),COUNTIFS($B$6:B381,B381),"")</x:f>
      </x:c>
      <x:c r="F381" s="5" t="str">
        <x:f>IF(AND(A381="",B381=""),"",IF(OR(COUNTIFS('People'!$A$6:$A$505,A381)&lt;&gt;1,COUNTIFS('Families'!$A$6:$A$305,B381)&lt;&gt;1),"Check child / family ID",IF(COUNTIFS($A$6:$A$755,A381,$B$6:$B$755,B381)&lt;&gt;1,"Duplicate child / family",IF(C381="","Add relationship type",""))))</x:f>
      </x:c>
    </x:row>
    <x:row r="382" ht="25" customHeight="1">
      <x:c r="A382" s="10"/>
      <x:c r="B382" s="10"/>
      <x:c r="C382" s="10"/>
      <x:c r="D382" s="10"/>
      <x:c r="E382" s="5" t="str">
        <x:f>IF(AND(B382&lt;&gt;"",B382='Start'!$D$5),COUNTIFS($B$6:B382,B382),"")</x:f>
      </x:c>
      <x:c r="F382" s="5" t="str">
        <x:f>IF(AND(A382="",B382=""),"",IF(OR(COUNTIFS('People'!$A$6:$A$505,A382)&lt;&gt;1,COUNTIFS('Families'!$A$6:$A$305,B382)&lt;&gt;1),"Check child / family ID",IF(COUNTIFS($A$6:$A$755,A382,$B$6:$B$755,B382)&lt;&gt;1,"Duplicate child / family",IF(C382="","Add relationship type",""))))</x:f>
      </x:c>
    </x:row>
    <x:row r="383" ht="25" customHeight="1">
      <x:c r="A383" s="10"/>
      <x:c r="B383" s="10"/>
      <x:c r="C383" s="10"/>
      <x:c r="D383" s="10"/>
      <x:c r="E383" s="5" t="str">
        <x:f>IF(AND(B383&lt;&gt;"",B383='Start'!$D$5),COUNTIFS($B$6:B383,B383),"")</x:f>
      </x:c>
      <x:c r="F383" s="5" t="str">
        <x:f>IF(AND(A383="",B383=""),"",IF(OR(COUNTIFS('People'!$A$6:$A$505,A383)&lt;&gt;1,COUNTIFS('Families'!$A$6:$A$305,B383)&lt;&gt;1),"Check child / family ID",IF(COUNTIFS($A$6:$A$755,A383,$B$6:$B$755,B383)&lt;&gt;1,"Duplicate child / family",IF(C383="","Add relationship type",""))))</x:f>
      </x:c>
    </x:row>
    <x:row r="384" ht="25" customHeight="1">
      <x:c r="A384" s="10"/>
      <x:c r="B384" s="10"/>
      <x:c r="C384" s="10"/>
      <x:c r="D384" s="10"/>
      <x:c r="E384" s="5" t="str">
        <x:f>IF(AND(B384&lt;&gt;"",B384='Start'!$D$5),COUNTIFS($B$6:B384,B384),"")</x:f>
      </x:c>
      <x:c r="F384" s="5" t="str">
        <x:f>IF(AND(A384="",B384=""),"",IF(OR(COUNTIFS('People'!$A$6:$A$505,A384)&lt;&gt;1,COUNTIFS('Families'!$A$6:$A$305,B384)&lt;&gt;1),"Check child / family ID",IF(COUNTIFS($A$6:$A$755,A384,$B$6:$B$755,B384)&lt;&gt;1,"Duplicate child / family",IF(C384="","Add relationship type",""))))</x:f>
      </x:c>
    </x:row>
    <x:row r="385" ht="25" customHeight="1">
      <x:c r="A385" s="10"/>
      <x:c r="B385" s="10"/>
      <x:c r="C385" s="10"/>
      <x:c r="D385" s="10"/>
      <x:c r="E385" s="5" t="str">
        <x:f>IF(AND(B385&lt;&gt;"",B385='Start'!$D$5),COUNTIFS($B$6:B385,B385),"")</x:f>
      </x:c>
      <x:c r="F385" s="5" t="str">
        <x:f>IF(AND(A385="",B385=""),"",IF(OR(COUNTIFS('People'!$A$6:$A$505,A385)&lt;&gt;1,COUNTIFS('Families'!$A$6:$A$305,B385)&lt;&gt;1),"Check child / family ID",IF(COUNTIFS($A$6:$A$755,A385,$B$6:$B$755,B385)&lt;&gt;1,"Duplicate child / family",IF(C385="","Add relationship type",""))))</x:f>
      </x:c>
    </x:row>
    <x:row r="386" ht="25" customHeight="1">
      <x:c r="A386" s="10"/>
      <x:c r="B386" s="10"/>
      <x:c r="C386" s="10"/>
      <x:c r="D386" s="10"/>
      <x:c r="E386" s="5" t="str">
        <x:f>IF(AND(B386&lt;&gt;"",B386='Start'!$D$5),COUNTIFS($B$6:B386,B386),"")</x:f>
      </x:c>
      <x:c r="F386" s="5" t="str">
        <x:f>IF(AND(A386="",B386=""),"",IF(OR(COUNTIFS('People'!$A$6:$A$505,A386)&lt;&gt;1,COUNTIFS('Families'!$A$6:$A$305,B386)&lt;&gt;1),"Check child / family ID",IF(COUNTIFS($A$6:$A$755,A386,$B$6:$B$755,B386)&lt;&gt;1,"Duplicate child / family",IF(C386="","Add relationship type",""))))</x:f>
      </x:c>
    </x:row>
    <x:row r="387" ht="25" customHeight="1">
      <x:c r="A387" s="10"/>
      <x:c r="B387" s="10"/>
      <x:c r="C387" s="10"/>
      <x:c r="D387" s="10"/>
      <x:c r="E387" s="5" t="str">
        <x:f>IF(AND(B387&lt;&gt;"",B387='Start'!$D$5),COUNTIFS($B$6:B387,B387),"")</x:f>
      </x:c>
      <x:c r="F387" s="5" t="str">
        <x:f>IF(AND(A387="",B387=""),"",IF(OR(COUNTIFS('People'!$A$6:$A$505,A387)&lt;&gt;1,COUNTIFS('Families'!$A$6:$A$305,B387)&lt;&gt;1),"Check child / family ID",IF(COUNTIFS($A$6:$A$755,A387,$B$6:$B$755,B387)&lt;&gt;1,"Duplicate child / family",IF(C387="","Add relationship type",""))))</x:f>
      </x:c>
    </x:row>
    <x:row r="388" ht="25" customHeight="1">
      <x:c r="A388" s="10"/>
      <x:c r="B388" s="10"/>
      <x:c r="C388" s="10"/>
      <x:c r="D388" s="10"/>
      <x:c r="E388" s="5" t="str">
        <x:f>IF(AND(B388&lt;&gt;"",B388='Start'!$D$5),COUNTIFS($B$6:B388,B388),"")</x:f>
      </x:c>
      <x:c r="F388" s="5" t="str">
        <x:f>IF(AND(A388="",B388=""),"",IF(OR(COUNTIFS('People'!$A$6:$A$505,A388)&lt;&gt;1,COUNTIFS('Families'!$A$6:$A$305,B388)&lt;&gt;1),"Check child / family ID",IF(COUNTIFS($A$6:$A$755,A388,$B$6:$B$755,B388)&lt;&gt;1,"Duplicate child / family",IF(C388="","Add relationship type",""))))</x:f>
      </x:c>
    </x:row>
    <x:row r="389" ht="25" customHeight="1">
      <x:c r="A389" s="10"/>
      <x:c r="B389" s="10"/>
      <x:c r="C389" s="10"/>
      <x:c r="D389" s="10"/>
      <x:c r="E389" s="5" t="str">
        <x:f>IF(AND(B389&lt;&gt;"",B389='Start'!$D$5),COUNTIFS($B$6:B389,B389),"")</x:f>
      </x:c>
      <x:c r="F389" s="5" t="str">
        <x:f>IF(AND(A389="",B389=""),"",IF(OR(COUNTIFS('People'!$A$6:$A$505,A389)&lt;&gt;1,COUNTIFS('Families'!$A$6:$A$305,B389)&lt;&gt;1),"Check child / family ID",IF(COUNTIFS($A$6:$A$755,A389,$B$6:$B$755,B389)&lt;&gt;1,"Duplicate child / family",IF(C389="","Add relationship type",""))))</x:f>
      </x:c>
    </x:row>
    <x:row r="390" ht="25" customHeight="1">
      <x:c r="A390" s="10"/>
      <x:c r="B390" s="10"/>
      <x:c r="C390" s="10"/>
      <x:c r="D390" s="10"/>
      <x:c r="E390" s="5" t="str">
        <x:f>IF(AND(B390&lt;&gt;"",B390='Start'!$D$5),COUNTIFS($B$6:B390,B390),"")</x:f>
      </x:c>
      <x:c r="F390" s="5" t="str">
        <x:f>IF(AND(A390="",B390=""),"",IF(OR(COUNTIFS('People'!$A$6:$A$505,A390)&lt;&gt;1,COUNTIFS('Families'!$A$6:$A$305,B390)&lt;&gt;1),"Check child / family ID",IF(COUNTIFS($A$6:$A$755,A390,$B$6:$B$755,B390)&lt;&gt;1,"Duplicate child / family",IF(C390="","Add relationship type",""))))</x:f>
      </x:c>
    </x:row>
    <x:row r="391" ht="25" customHeight="1">
      <x:c r="A391" s="10"/>
      <x:c r="B391" s="10"/>
      <x:c r="C391" s="10"/>
      <x:c r="D391" s="10"/>
      <x:c r="E391" s="5" t="str">
        <x:f>IF(AND(B391&lt;&gt;"",B391='Start'!$D$5),COUNTIFS($B$6:B391,B391),"")</x:f>
      </x:c>
      <x:c r="F391" s="5" t="str">
        <x:f>IF(AND(A391="",B391=""),"",IF(OR(COUNTIFS('People'!$A$6:$A$505,A391)&lt;&gt;1,COUNTIFS('Families'!$A$6:$A$305,B391)&lt;&gt;1),"Check child / family ID",IF(COUNTIFS($A$6:$A$755,A391,$B$6:$B$755,B391)&lt;&gt;1,"Duplicate child / family",IF(C391="","Add relationship type",""))))</x:f>
      </x:c>
    </x:row>
    <x:row r="392" ht="25" customHeight="1">
      <x:c r="A392" s="10"/>
      <x:c r="B392" s="10"/>
      <x:c r="C392" s="10"/>
      <x:c r="D392" s="10"/>
      <x:c r="E392" s="5" t="str">
        <x:f>IF(AND(B392&lt;&gt;"",B392='Start'!$D$5),COUNTIFS($B$6:B392,B392),"")</x:f>
      </x:c>
      <x:c r="F392" s="5" t="str">
        <x:f>IF(AND(A392="",B392=""),"",IF(OR(COUNTIFS('People'!$A$6:$A$505,A392)&lt;&gt;1,COUNTIFS('Families'!$A$6:$A$305,B392)&lt;&gt;1),"Check child / family ID",IF(COUNTIFS($A$6:$A$755,A392,$B$6:$B$755,B392)&lt;&gt;1,"Duplicate child / family",IF(C392="","Add relationship type",""))))</x:f>
      </x:c>
    </x:row>
    <x:row r="393" ht="25" customHeight="1">
      <x:c r="A393" s="10"/>
      <x:c r="B393" s="10"/>
      <x:c r="C393" s="10"/>
      <x:c r="D393" s="10"/>
      <x:c r="E393" s="5" t="str">
        <x:f>IF(AND(B393&lt;&gt;"",B393='Start'!$D$5),COUNTIFS($B$6:B393,B393),"")</x:f>
      </x:c>
      <x:c r="F393" s="5" t="str">
        <x:f>IF(AND(A393="",B393=""),"",IF(OR(COUNTIFS('People'!$A$6:$A$505,A393)&lt;&gt;1,COUNTIFS('Families'!$A$6:$A$305,B393)&lt;&gt;1),"Check child / family ID",IF(COUNTIFS($A$6:$A$755,A393,$B$6:$B$755,B393)&lt;&gt;1,"Duplicate child / family",IF(C393="","Add relationship type",""))))</x:f>
      </x:c>
    </x:row>
    <x:row r="394" ht="25" customHeight="1">
      <x:c r="A394" s="10"/>
      <x:c r="B394" s="10"/>
      <x:c r="C394" s="10"/>
      <x:c r="D394" s="10"/>
      <x:c r="E394" s="5" t="str">
        <x:f>IF(AND(B394&lt;&gt;"",B394='Start'!$D$5),COUNTIFS($B$6:B394,B394),"")</x:f>
      </x:c>
      <x:c r="F394" s="5" t="str">
        <x:f>IF(AND(A394="",B394=""),"",IF(OR(COUNTIFS('People'!$A$6:$A$505,A394)&lt;&gt;1,COUNTIFS('Families'!$A$6:$A$305,B394)&lt;&gt;1),"Check child / family ID",IF(COUNTIFS($A$6:$A$755,A394,$B$6:$B$755,B394)&lt;&gt;1,"Duplicate child / family",IF(C394="","Add relationship type",""))))</x:f>
      </x:c>
    </x:row>
    <x:row r="395" ht="25" customHeight="1">
      <x:c r="A395" s="10"/>
      <x:c r="B395" s="10"/>
      <x:c r="C395" s="10"/>
      <x:c r="D395" s="10"/>
      <x:c r="E395" s="5" t="str">
        <x:f>IF(AND(B395&lt;&gt;"",B395='Start'!$D$5),COUNTIFS($B$6:B395,B395),"")</x:f>
      </x:c>
      <x:c r="F395" s="5" t="str">
        <x:f>IF(AND(A395="",B395=""),"",IF(OR(COUNTIFS('People'!$A$6:$A$505,A395)&lt;&gt;1,COUNTIFS('Families'!$A$6:$A$305,B395)&lt;&gt;1),"Check child / family ID",IF(COUNTIFS($A$6:$A$755,A395,$B$6:$B$755,B395)&lt;&gt;1,"Duplicate child / family",IF(C395="","Add relationship type",""))))</x:f>
      </x:c>
    </x:row>
    <x:row r="396" ht="25" customHeight="1">
      <x:c r="A396" s="10"/>
      <x:c r="B396" s="10"/>
      <x:c r="C396" s="10"/>
      <x:c r="D396" s="10"/>
      <x:c r="E396" s="5" t="str">
        <x:f>IF(AND(B396&lt;&gt;"",B396='Start'!$D$5),COUNTIFS($B$6:B396,B396),"")</x:f>
      </x:c>
      <x:c r="F396" s="5" t="str">
        <x:f>IF(AND(A396="",B396=""),"",IF(OR(COUNTIFS('People'!$A$6:$A$505,A396)&lt;&gt;1,COUNTIFS('Families'!$A$6:$A$305,B396)&lt;&gt;1),"Check child / family ID",IF(COUNTIFS($A$6:$A$755,A396,$B$6:$B$755,B396)&lt;&gt;1,"Duplicate child / family",IF(C396="","Add relationship type",""))))</x:f>
      </x:c>
    </x:row>
    <x:row r="397" ht="25" customHeight="1">
      <x:c r="A397" s="10"/>
      <x:c r="B397" s="10"/>
      <x:c r="C397" s="10"/>
      <x:c r="D397" s="10"/>
      <x:c r="E397" s="5" t="str">
        <x:f>IF(AND(B397&lt;&gt;"",B397='Start'!$D$5),COUNTIFS($B$6:B397,B397),"")</x:f>
      </x:c>
      <x:c r="F397" s="5" t="str">
        <x:f>IF(AND(A397="",B397=""),"",IF(OR(COUNTIFS('People'!$A$6:$A$505,A397)&lt;&gt;1,COUNTIFS('Families'!$A$6:$A$305,B397)&lt;&gt;1),"Check child / family ID",IF(COUNTIFS($A$6:$A$755,A397,$B$6:$B$755,B397)&lt;&gt;1,"Duplicate child / family",IF(C397="","Add relationship type",""))))</x:f>
      </x:c>
    </x:row>
    <x:row r="398" ht="25" customHeight="1">
      <x:c r="A398" s="10"/>
      <x:c r="B398" s="10"/>
      <x:c r="C398" s="10"/>
      <x:c r="D398" s="10"/>
      <x:c r="E398" s="5" t="str">
        <x:f>IF(AND(B398&lt;&gt;"",B398='Start'!$D$5),COUNTIFS($B$6:B398,B398),"")</x:f>
      </x:c>
      <x:c r="F398" s="5" t="str">
        <x:f>IF(AND(A398="",B398=""),"",IF(OR(COUNTIFS('People'!$A$6:$A$505,A398)&lt;&gt;1,COUNTIFS('Families'!$A$6:$A$305,B398)&lt;&gt;1),"Check child / family ID",IF(COUNTIFS($A$6:$A$755,A398,$B$6:$B$755,B398)&lt;&gt;1,"Duplicate child / family",IF(C398="","Add relationship type",""))))</x:f>
      </x:c>
    </x:row>
    <x:row r="399" ht="25" customHeight="1">
      <x:c r="A399" s="10"/>
      <x:c r="B399" s="10"/>
      <x:c r="C399" s="10"/>
      <x:c r="D399" s="10"/>
      <x:c r="E399" s="5" t="str">
        <x:f>IF(AND(B399&lt;&gt;"",B399='Start'!$D$5),COUNTIFS($B$6:B399,B399),"")</x:f>
      </x:c>
      <x:c r="F399" s="5" t="str">
        <x:f>IF(AND(A399="",B399=""),"",IF(OR(COUNTIFS('People'!$A$6:$A$505,A399)&lt;&gt;1,COUNTIFS('Families'!$A$6:$A$305,B399)&lt;&gt;1),"Check child / family ID",IF(COUNTIFS($A$6:$A$755,A399,$B$6:$B$755,B399)&lt;&gt;1,"Duplicate child / family",IF(C399="","Add relationship type",""))))</x:f>
      </x:c>
    </x:row>
    <x:row r="400" ht="25" customHeight="1">
      <x:c r="A400" s="10"/>
      <x:c r="B400" s="10"/>
      <x:c r="C400" s="10"/>
      <x:c r="D400" s="10"/>
      <x:c r="E400" s="5" t="str">
        <x:f>IF(AND(B400&lt;&gt;"",B400='Start'!$D$5),COUNTIFS($B$6:B400,B400),"")</x:f>
      </x:c>
      <x:c r="F400" s="5" t="str">
        <x:f>IF(AND(A400="",B400=""),"",IF(OR(COUNTIFS('People'!$A$6:$A$505,A400)&lt;&gt;1,COUNTIFS('Families'!$A$6:$A$305,B400)&lt;&gt;1),"Check child / family ID",IF(COUNTIFS($A$6:$A$755,A400,$B$6:$B$755,B400)&lt;&gt;1,"Duplicate child / family",IF(C400="","Add relationship type",""))))</x:f>
      </x:c>
    </x:row>
    <x:row r="401" ht="25" customHeight="1">
      <x:c r="A401" s="10"/>
      <x:c r="B401" s="10"/>
      <x:c r="C401" s="10"/>
      <x:c r="D401" s="10"/>
      <x:c r="E401" s="5" t="str">
        <x:f>IF(AND(B401&lt;&gt;"",B401='Start'!$D$5),COUNTIFS($B$6:B401,B401),"")</x:f>
      </x:c>
      <x:c r="F401" s="5" t="str">
        <x:f>IF(AND(A401="",B401=""),"",IF(OR(COUNTIFS('People'!$A$6:$A$505,A401)&lt;&gt;1,COUNTIFS('Families'!$A$6:$A$305,B401)&lt;&gt;1),"Check child / family ID",IF(COUNTIFS($A$6:$A$755,A401,$B$6:$B$755,B401)&lt;&gt;1,"Duplicate child / family",IF(C401="","Add relationship type",""))))</x:f>
      </x:c>
    </x:row>
    <x:row r="402" ht="25" customHeight="1">
      <x:c r="A402" s="10"/>
      <x:c r="B402" s="10"/>
      <x:c r="C402" s="10"/>
      <x:c r="D402" s="10"/>
      <x:c r="E402" s="5" t="str">
        <x:f>IF(AND(B402&lt;&gt;"",B402='Start'!$D$5),COUNTIFS($B$6:B402,B402),"")</x:f>
      </x:c>
      <x:c r="F402" s="5" t="str">
        <x:f>IF(AND(A402="",B402=""),"",IF(OR(COUNTIFS('People'!$A$6:$A$505,A402)&lt;&gt;1,COUNTIFS('Families'!$A$6:$A$305,B402)&lt;&gt;1),"Check child / family ID",IF(COUNTIFS($A$6:$A$755,A402,$B$6:$B$755,B402)&lt;&gt;1,"Duplicate child / family",IF(C402="","Add relationship type",""))))</x:f>
      </x:c>
    </x:row>
    <x:row r="403" ht="25" customHeight="1">
      <x:c r="A403" s="10"/>
      <x:c r="B403" s="10"/>
      <x:c r="C403" s="10"/>
      <x:c r="D403" s="10"/>
      <x:c r="E403" s="5" t="str">
        <x:f>IF(AND(B403&lt;&gt;"",B403='Start'!$D$5),COUNTIFS($B$6:B403,B403),"")</x:f>
      </x:c>
      <x:c r="F403" s="5" t="str">
        <x:f>IF(AND(A403="",B403=""),"",IF(OR(COUNTIFS('People'!$A$6:$A$505,A403)&lt;&gt;1,COUNTIFS('Families'!$A$6:$A$305,B403)&lt;&gt;1),"Check child / family ID",IF(COUNTIFS($A$6:$A$755,A403,$B$6:$B$755,B403)&lt;&gt;1,"Duplicate child / family",IF(C403="","Add relationship type",""))))</x:f>
      </x:c>
    </x:row>
    <x:row r="404" ht="25" customHeight="1">
      <x:c r="A404" s="10"/>
      <x:c r="B404" s="10"/>
      <x:c r="C404" s="10"/>
      <x:c r="D404" s="10"/>
      <x:c r="E404" s="5" t="str">
        <x:f>IF(AND(B404&lt;&gt;"",B404='Start'!$D$5),COUNTIFS($B$6:B404,B404),"")</x:f>
      </x:c>
      <x:c r="F404" s="5" t="str">
        <x:f>IF(AND(A404="",B404=""),"",IF(OR(COUNTIFS('People'!$A$6:$A$505,A404)&lt;&gt;1,COUNTIFS('Families'!$A$6:$A$305,B404)&lt;&gt;1),"Check child / family ID",IF(COUNTIFS($A$6:$A$755,A404,$B$6:$B$755,B404)&lt;&gt;1,"Duplicate child / family",IF(C404="","Add relationship type",""))))</x:f>
      </x:c>
    </x:row>
    <x:row r="405" ht="25" customHeight="1">
      <x:c r="A405" s="10"/>
      <x:c r="B405" s="10"/>
      <x:c r="C405" s="10"/>
      <x:c r="D405" s="10"/>
      <x:c r="E405" s="5" t="str">
        <x:f>IF(AND(B405&lt;&gt;"",B405='Start'!$D$5),COUNTIFS($B$6:B405,B405),"")</x:f>
      </x:c>
      <x:c r="F405" s="5" t="str">
        <x:f>IF(AND(A405="",B405=""),"",IF(OR(COUNTIFS('People'!$A$6:$A$505,A405)&lt;&gt;1,COUNTIFS('Families'!$A$6:$A$305,B405)&lt;&gt;1),"Check child / family ID",IF(COUNTIFS($A$6:$A$755,A405,$B$6:$B$755,B405)&lt;&gt;1,"Duplicate child / family",IF(C405="","Add relationship type",""))))</x:f>
      </x:c>
    </x:row>
    <x:row r="406" ht="25" customHeight="1">
      <x:c r="A406" s="10"/>
      <x:c r="B406" s="10"/>
      <x:c r="C406" s="10"/>
      <x:c r="D406" s="10"/>
      <x:c r="E406" s="5" t="str">
        <x:f>IF(AND(B406&lt;&gt;"",B406='Start'!$D$5),COUNTIFS($B$6:B406,B406),"")</x:f>
      </x:c>
      <x:c r="F406" s="5" t="str">
        <x:f>IF(AND(A406="",B406=""),"",IF(OR(COUNTIFS('People'!$A$6:$A$505,A406)&lt;&gt;1,COUNTIFS('Families'!$A$6:$A$305,B406)&lt;&gt;1),"Check child / family ID",IF(COUNTIFS($A$6:$A$755,A406,$B$6:$B$755,B406)&lt;&gt;1,"Duplicate child / family",IF(C406="","Add relationship type",""))))</x:f>
      </x:c>
    </x:row>
    <x:row r="407" ht="25" customHeight="1">
      <x:c r="A407" s="10"/>
      <x:c r="B407" s="10"/>
      <x:c r="C407" s="10"/>
      <x:c r="D407" s="10"/>
      <x:c r="E407" s="5" t="str">
        <x:f>IF(AND(B407&lt;&gt;"",B407='Start'!$D$5),COUNTIFS($B$6:B407,B407),"")</x:f>
      </x:c>
      <x:c r="F407" s="5" t="str">
        <x:f>IF(AND(A407="",B407=""),"",IF(OR(COUNTIFS('People'!$A$6:$A$505,A407)&lt;&gt;1,COUNTIFS('Families'!$A$6:$A$305,B407)&lt;&gt;1),"Check child / family ID",IF(COUNTIFS($A$6:$A$755,A407,$B$6:$B$755,B407)&lt;&gt;1,"Duplicate child / family",IF(C407="","Add relationship type",""))))</x:f>
      </x:c>
    </x:row>
    <x:row r="408" ht="25" customHeight="1">
      <x:c r="A408" s="10"/>
      <x:c r="B408" s="10"/>
      <x:c r="C408" s="10"/>
      <x:c r="D408" s="10"/>
      <x:c r="E408" s="5" t="str">
        <x:f>IF(AND(B408&lt;&gt;"",B408='Start'!$D$5),COUNTIFS($B$6:B408,B408),"")</x:f>
      </x:c>
      <x:c r="F408" s="5" t="str">
        <x:f>IF(AND(A408="",B408=""),"",IF(OR(COUNTIFS('People'!$A$6:$A$505,A408)&lt;&gt;1,COUNTIFS('Families'!$A$6:$A$305,B408)&lt;&gt;1),"Check child / family ID",IF(COUNTIFS($A$6:$A$755,A408,$B$6:$B$755,B408)&lt;&gt;1,"Duplicate child / family",IF(C408="","Add relationship type",""))))</x:f>
      </x:c>
    </x:row>
    <x:row r="409" ht="25" customHeight="1">
      <x:c r="A409" s="10"/>
      <x:c r="B409" s="10"/>
      <x:c r="C409" s="10"/>
      <x:c r="D409" s="10"/>
      <x:c r="E409" s="5" t="str">
        <x:f>IF(AND(B409&lt;&gt;"",B409='Start'!$D$5),COUNTIFS($B$6:B409,B409),"")</x:f>
      </x:c>
      <x:c r="F409" s="5" t="str">
        <x:f>IF(AND(A409="",B409=""),"",IF(OR(COUNTIFS('People'!$A$6:$A$505,A409)&lt;&gt;1,COUNTIFS('Families'!$A$6:$A$305,B409)&lt;&gt;1),"Check child / family ID",IF(COUNTIFS($A$6:$A$755,A409,$B$6:$B$755,B409)&lt;&gt;1,"Duplicate child / family",IF(C409="","Add relationship type",""))))</x:f>
      </x:c>
    </x:row>
    <x:row r="410" ht="25" customHeight="1">
      <x:c r="A410" s="10"/>
      <x:c r="B410" s="10"/>
      <x:c r="C410" s="10"/>
      <x:c r="D410" s="10"/>
      <x:c r="E410" s="5" t="str">
        <x:f>IF(AND(B410&lt;&gt;"",B410='Start'!$D$5),COUNTIFS($B$6:B410,B410),"")</x:f>
      </x:c>
      <x:c r="F410" s="5" t="str">
        <x:f>IF(AND(A410="",B410=""),"",IF(OR(COUNTIFS('People'!$A$6:$A$505,A410)&lt;&gt;1,COUNTIFS('Families'!$A$6:$A$305,B410)&lt;&gt;1),"Check child / family ID",IF(COUNTIFS($A$6:$A$755,A410,$B$6:$B$755,B410)&lt;&gt;1,"Duplicate child / family",IF(C410="","Add relationship type",""))))</x:f>
      </x:c>
    </x:row>
    <x:row r="411" ht="25" customHeight="1">
      <x:c r="A411" s="10"/>
      <x:c r="B411" s="10"/>
      <x:c r="C411" s="10"/>
      <x:c r="D411" s="10"/>
      <x:c r="E411" s="5" t="str">
        <x:f>IF(AND(B411&lt;&gt;"",B411='Start'!$D$5),COUNTIFS($B$6:B411,B411),"")</x:f>
      </x:c>
      <x:c r="F411" s="5" t="str">
        <x:f>IF(AND(A411="",B411=""),"",IF(OR(COUNTIFS('People'!$A$6:$A$505,A411)&lt;&gt;1,COUNTIFS('Families'!$A$6:$A$305,B411)&lt;&gt;1),"Check child / family ID",IF(COUNTIFS($A$6:$A$755,A411,$B$6:$B$755,B411)&lt;&gt;1,"Duplicate child / family",IF(C411="","Add relationship type",""))))</x:f>
      </x:c>
    </x:row>
    <x:row r="412" ht="25" customHeight="1">
      <x:c r="A412" s="10"/>
      <x:c r="B412" s="10"/>
      <x:c r="C412" s="10"/>
      <x:c r="D412" s="10"/>
      <x:c r="E412" s="5" t="str">
        <x:f>IF(AND(B412&lt;&gt;"",B412='Start'!$D$5),COUNTIFS($B$6:B412,B412),"")</x:f>
      </x:c>
      <x:c r="F412" s="5" t="str">
        <x:f>IF(AND(A412="",B412=""),"",IF(OR(COUNTIFS('People'!$A$6:$A$505,A412)&lt;&gt;1,COUNTIFS('Families'!$A$6:$A$305,B412)&lt;&gt;1),"Check child / family ID",IF(COUNTIFS($A$6:$A$755,A412,$B$6:$B$755,B412)&lt;&gt;1,"Duplicate child / family",IF(C412="","Add relationship type",""))))</x:f>
      </x:c>
    </x:row>
    <x:row r="413" ht="25" customHeight="1">
      <x:c r="A413" s="10"/>
      <x:c r="B413" s="10"/>
      <x:c r="C413" s="10"/>
      <x:c r="D413" s="10"/>
      <x:c r="E413" s="5" t="str">
        <x:f>IF(AND(B413&lt;&gt;"",B413='Start'!$D$5),COUNTIFS($B$6:B413,B413),"")</x:f>
      </x:c>
      <x:c r="F413" s="5" t="str">
        <x:f>IF(AND(A413="",B413=""),"",IF(OR(COUNTIFS('People'!$A$6:$A$505,A413)&lt;&gt;1,COUNTIFS('Families'!$A$6:$A$305,B413)&lt;&gt;1),"Check child / family ID",IF(COUNTIFS($A$6:$A$755,A413,$B$6:$B$755,B413)&lt;&gt;1,"Duplicate child / family",IF(C413="","Add relationship type",""))))</x:f>
      </x:c>
    </x:row>
    <x:row r="414" ht="25" customHeight="1">
      <x:c r="A414" s="10"/>
      <x:c r="B414" s="10"/>
      <x:c r="C414" s="10"/>
      <x:c r="D414" s="10"/>
      <x:c r="E414" s="5" t="str">
        <x:f>IF(AND(B414&lt;&gt;"",B414='Start'!$D$5),COUNTIFS($B$6:B414,B414),"")</x:f>
      </x:c>
      <x:c r="F414" s="5" t="str">
        <x:f>IF(AND(A414="",B414=""),"",IF(OR(COUNTIFS('People'!$A$6:$A$505,A414)&lt;&gt;1,COUNTIFS('Families'!$A$6:$A$305,B414)&lt;&gt;1),"Check child / family ID",IF(COUNTIFS($A$6:$A$755,A414,$B$6:$B$755,B414)&lt;&gt;1,"Duplicate child / family",IF(C414="","Add relationship type",""))))</x:f>
      </x:c>
    </x:row>
    <x:row r="415" ht="25" customHeight="1">
      <x:c r="A415" s="10"/>
      <x:c r="B415" s="10"/>
      <x:c r="C415" s="10"/>
      <x:c r="D415" s="10"/>
      <x:c r="E415" s="5" t="str">
        <x:f>IF(AND(B415&lt;&gt;"",B415='Start'!$D$5),COUNTIFS($B$6:B415,B415),"")</x:f>
      </x:c>
      <x:c r="F415" s="5" t="str">
        <x:f>IF(AND(A415="",B415=""),"",IF(OR(COUNTIFS('People'!$A$6:$A$505,A415)&lt;&gt;1,COUNTIFS('Families'!$A$6:$A$305,B415)&lt;&gt;1),"Check child / family ID",IF(COUNTIFS($A$6:$A$755,A415,$B$6:$B$755,B415)&lt;&gt;1,"Duplicate child / family",IF(C415="","Add relationship type",""))))</x:f>
      </x:c>
    </x:row>
    <x:row r="416" ht="25" customHeight="1">
      <x:c r="A416" s="10"/>
      <x:c r="B416" s="10"/>
      <x:c r="C416" s="10"/>
      <x:c r="D416" s="10"/>
      <x:c r="E416" s="5" t="str">
        <x:f>IF(AND(B416&lt;&gt;"",B416='Start'!$D$5),COUNTIFS($B$6:B416,B416),"")</x:f>
      </x:c>
      <x:c r="F416" s="5" t="str">
        <x:f>IF(AND(A416="",B416=""),"",IF(OR(COUNTIFS('People'!$A$6:$A$505,A416)&lt;&gt;1,COUNTIFS('Families'!$A$6:$A$305,B416)&lt;&gt;1),"Check child / family ID",IF(COUNTIFS($A$6:$A$755,A416,$B$6:$B$755,B416)&lt;&gt;1,"Duplicate child / family",IF(C416="","Add relationship type",""))))</x:f>
      </x:c>
    </x:row>
    <x:row r="417" ht="25" customHeight="1">
      <x:c r="A417" s="10"/>
      <x:c r="B417" s="10"/>
      <x:c r="C417" s="10"/>
      <x:c r="D417" s="10"/>
      <x:c r="E417" s="5" t="str">
        <x:f>IF(AND(B417&lt;&gt;"",B417='Start'!$D$5),COUNTIFS($B$6:B417,B417),"")</x:f>
      </x:c>
      <x:c r="F417" s="5" t="str">
        <x:f>IF(AND(A417="",B417=""),"",IF(OR(COUNTIFS('People'!$A$6:$A$505,A417)&lt;&gt;1,COUNTIFS('Families'!$A$6:$A$305,B417)&lt;&gt;1),"Check child / family ID",IF(COUNTIFS($A$6:$A$755,A417,$B$6:$B$755,B417)&lt;&gt;1,"Duplicate child / family",IF(C417="","Add relationship type",""))))</x:f>
      </x:c>
    </x:row>
    <x:row r="418" ht="25" customHeight="1">
      <x:c r="A418" s="10"/>
      <x:c r="B418" s="10"/>
      <x:c r="C418" s="10"/>
      <x:c r="D418" s="10"/>
      <x:c r="E418" s="5" t="str">
        <x:f>IF(AND(B418&lt;&gt;"",B418='Start'!$D$5),COUNTIFS($B$6:B418,B418),"")</x:f>
      </x:c>
      <x:c r="F418" s="5" t="str">
        <x:f>IF(AND(A418="",B418=""),"",IF(OR(COUNTIFS('People'!$A$6:$A$505,A418)&lt;&gt;1,COUNTIFS('Families'!$A$6:$A$305,B418)&lt;&gt;1),"Check child / family ID",IF(COUNTIFS($A$6:$A$755,A418,$B$6:$B$755,B418)&lt;&gt;1,"Duplicate child / family",IF(C418="","Add relationship type",""))))</x:f>
      </x:c>
    </x:row>
    <x:row r="419" ht="25" customHeight="1">
      <x:c r="A419" s="10"/>
      <x:c r="B419" s="10"/>
      <x:c r="C419" s="10"/>
      <x:c r="D419" s="10"/>
      <x:c r="E419" s="5" t="str">
        <x:f>IF(AND(B419&lt;&gt;"",B419='Start'!$D$5),COUNTIFS($B$6:B419,B419),"")</x:f>
      </x:c>
      <x:c r="F419" s="5" t="str">
        <x:f>IF(AND(A419="",B419=""),"",IF(OR(COUNTIFS('People'!$A$6:$A$505,A419)&lt;&gt;1,COUNTIFS('Families'!$A$6:$A$305,B419)&lt;&gt;1),"Check child / family ID",IF(COUNTIFS($A$6:$A$755,A419,$B$6:$B$755,B419)&lt;&gt;1,"Duplicate child / family",IF(C419="","Add relationship type",""))))</x:f>
      </x:c>
    </x:row>
    <x:row r="420" ht="25" customHeight="1">
      <x:c r="A420" s="10"/>
      <x:c r="B420" s="10"/>
      <x:c r="C420" s="10"/>
      <x:c r="D420" s="10"/>
      <x:c r="E420" s="5" t="str">
        <x:f>IF(AND(B420&lt;&gt;"",B420='Start'!$D$5),COUNTIFS($B$6:B420,B420),"")</x:f>
      </x:c>
      <x:c r="F420" s="5" t="str">
        <x:f>IF(AND(A420="",B420=""),"",IF(OR(COUNTIFS('People'!$A$6:$A$505,A420)&lt;&gt;1,COUNTIFS('Families'!$A$6:$A$305,B420)&lt;&gt;1),"Check child / family ID",IF(COUNTIFS($A$6:$A$755,A420,$B$6:$B$755,B420)&lt;&gt;1,"Duplicate child / family",IF(C420="","Add relationship type",""))))</x:f>
      </x:c>
    </x:row>
    <x:row r="421" ht="25" customHeight="1">
      <x:c r="A421" s="10"/>
      <x:c r="B421" s="10"/>
      <x:c r="C421" s="10"/>
      <x:c r="D421" s="10"/>
      <x:c r="E421" s="5" t="str">
        <x:f>IF(AND(B421&lt;&gt;"",B421='Start'!$D$5),COUNTIFS($B$6:B421,B421),"")</x:f>
      </x:c>
      <x:c r="F421" s="5" t="str">
        <x:f>IF(AND(A421="",B421=""),"",IF(OR(COUNTIFS('People'!$A$6:$A$505,A421)&lt;&gt;1,COUNTIFS('Families'!$A$6:$A$305,B421)&lt;&gt;1),"Check child / family ID",IF(COUNTIFS($A$6:$A$755,A421,$B$6:$B$755,B421)&lt;&gt;1,"Duplicate child / family",IF(C421="","Add relationship type",""))))</x:f>
      </x:c>
    </x:row>
    <x:row r="422" ht="25" customHeight="1">
      <x:c r="A422" s="10"/>
      <x:c r="B422" s="10"/>
      <x:c r="C422" s="10"/>
      <x:c r="D422" s="10"/>
      <x:c r="E422" s="5" t="str">
        <x:f>IF(AND(B422&lt;&gt;"",B422='Start'!$D$5),COUNTIFS($B$6:B422,B422),"")</x:f>
      </x:c>
      <x:c r="F422" s="5" t="str">
        <x:f>IF(AND(A422="",B422=""),"",IF(OR(COUNTIFS('People'!$A$6:$A$505,A422)&lt;&gt;1,COUNTIFS('Families'!$A$6:$A$305,B422)&lt;&gt;1),"Check child / family ID",IF(COUNTIFS($A$6:$A$755,A422,$B$6:$B$755,B422)&lt;&gt;1,"Duplicate child / family",IF(C422="","Add relationship type",""))))</x:f>
      </x:c>
    </x:row>
    <x:row r="423" ht="25" customHeight="1">
      <x:c r="A423" s="10"/>
      <x:c r="B423" s="10"/>
      <x:c r="C423" s="10"/>
      <x:c r="D423" s="10"/>
      <x:c r="E423" s="5" t="str">
        <x:f>IF(AND(B423&lt;&gt;"",B423='Start'!$D$5),COUNTIFS($B$6:B423,B423),"")</x:f>
      </x:c>
      <x:c r="F423" s="5" t="str">
        <x:f>IF(AND(A423="",B423=""),"",IF(OR(COUNTIFS('People'!$A$6:$A$505,A423)&lt;&gt;1,COUNTIFS('Families'!$A$6:$A$305,B423)&lt;&gt;1),"Check child / family ID",IF(COUNTIFS($A$6:$A$755,A423,$B$6:$B$755,B423)&lt;&gt;1,"Duplicate child / family",IF(C423="","Add relationship type",""))))</x:f>
      </x:c>
    </x:row>
    <x:row r="424" ht="25" customHeight="1">
      <x:c r="A424" s="10"/>
      <x:c r="B424" s="10"/>
      <x:c r="C424" s="10"/>
      <x:c r="D424" s="10"/>
      <x:c r="E424" s="5" t="str">
        <x:f>IF(AND(B424&lt;&gt;"",B424='Start'!$D$5),COUNTIFS($B$6:B424,B424),"")</x:f>
      </x:c>
      <x:c r="F424" s="5" t="str">
        <x:f>IF(AND(A424="",B424=""),"",IF(OR(COUNTIFS('People'!$A$6:$A$505,A424)&lt;&gt;1,COUNTIFS('Families'!$A$6:$A$305,B424)&lt;&gt;1),"Check child / family ID",IF(COUNTIFS($A$6:$A$755,A424,$B$6:$B$755,B424)&lt;&gt;1,"Duplicate child / family",IF(C424="","Add relationship type",""))))</x:f>
      </x:c>
    </x:row>
    <x:row r="425" ht="25" customHeight="1">
      <x:c r="A425" s="10"/>
      <x:c r="B425" s="10"/>
      <x:c r="C425" s="10"/>
      <x:c r="D425" s="10"/>
      <x:c r="E425" s="5" t="str">
        <x:f>IF(AND(B425&lt;&gt;"",B425='Start'!$D$5),COUNTIFS($B$6:B425,B425),"")</x:f>
      </x:c>
      <x:c r="F425" s="5" t="str">
        <x:f>IF(AND(A425="",B425=""),"",IF(OR(COUNTIFS('People'!$A$6:$A$505,A425)&lt;&gt;1,COUNTIFS('Families'!$A$6:$A$305,B425)&lt;&gt;1),"Check child / family ID",IF(COUNTIFS($A$6:$A$755,A425,$B$6:$B$755,B425)&lt;&gt;1,"Duplicate child / family",IF(C425="","Add relationship type",""))))</x:f>
      </x:c>
    </x:row>
    <x:row r="426" ht="25" customHeight="1">
      <x:c r="A426" s="10"/>
      <x:c r="B426" s="10"/>
      <x:c r="C426" s="10"/>
      <x:c r="D426" s="10"/>
      <x:c r="E426" s="5" t="str">
        <x:f>IF(AND(B426&lt;&gt;"",B426='Start'!$D$5),COUNTIFS($B$6:B426,B426),"")</x:f>
      </x:c>
      <x:c r="F426" s="5" t="str">
        <x:f>IF(AND(A426="",B426=""),"",IF(OR(COUNTIFS('People'!$A$6:$A$505,A426)&lt;&gt;1,COUNTIFS('Families'!$A$6:$A$305,B426)&lt;&gt;1),"Check child / family ID",IF(COUNTIFS($A$6:$A$755,A426,$B$6:$B$755,B426)&lt;&gt;1,"Duplicate child / family",IF(C426="","Add relationship type",""))))</x:f>
      </x:c>
    </x:row>
    <x:row r="427" ht="25" customHeight="1">
      <x:c r="A427" s="10"/>
      <x:c r="B427" s="10"/>
      <x:c r="C427" s="10"/>
      <x:c r="D427" s="10"/>
      <x:c r="E427" s="5" t="str">
        <x:f>IF(AND(B427&lt;&gt;"",B427='Start'!$D$5),COUNTIFS($B$6:B427,B427),"")</x:f>
      </x:c>
      <x:c r="F427" s="5" t="str">
        <x:f>IF(AND(A427="",B427=""),"",IF(OR(COUNTIFS('People'!$A$6:$A$505,A427)&lt;&gt;1,COUNTIFS('Families'!$A$6:$A$305,B427)&lt;&gt;1),"Check child / family ID",IF(COUNTIFS($A$6:$A$755,A427,$B$6:$B$755,B427)&lt;&gt;1,"Duplicate child / family",IF(C427="","Add relationship type",""))))</x:f>
      </x:c>
    </x:row>
    <x:row r="428" ht="25" customHeight="1">
      <x:c r="A428" s="10"/>
      <x:c r="B428" s="10"/>
      <x:c r="C428" s="10"/>
      <x:c r="D428" s="10"/>
      <x:c r="E428" s="5" t="str">
        <x:f>IF(AND(B428&lt;&gt;"",B428='Start'!$D$5),COUNTIFS($B$6:B428,B428),"")</x:f>
      </x:c>
      <x:c r="F428" s="5" t="str">
        <x:f>IF(AND(A428="",B428=""),"",IF(OR(COUNTIFS('People'!$A$6:$A$505,A428)&lt;&gt;1,COUNTIFS('Families'!$A$6:$A$305,B428)&lt;&gt;1),"Check child / family ID",IF(COUNTIFS($A$6:$A$755,A428,$B$6:$B$755,B428)&lt;&gt;1,"Duplicate child / family",IF(C428="","Add relationship type",""))))</x:f>
      </x:c>
    </x:row>
    <x:row r="429" ht="25" customHeight="1">
      <x:c r="A429" s="10"/>
      <x:c r="B429" s="10"/>
      <x:c r="C429" s="10"/>
      <x:c r="D429" s="10"/>
      <x:c r="E429" s="5" t="str">
        <x:f>IF(AND(B429&lt;&gt;"",B429='Start'!$D$5),COUNTIFS($B$6:B429,B429),"")</x:f>
      </x:c>
      <x:c r="F429" s="5" t="str">
        <x:f>IF(AND(A429="",B429=""),"",IF(OR(COUNTIFS('People'!$A$6:$A$505,A429)&lt;&gt;1,COUNTIFS('Families'!$A$6:$A$305,B429)&lt;&gt;1),"Check child / family ID",IF(COUNTIFS($A$6:$A$755,A429,$B$6:$B$755,B429)&lt;&gt;1,"Duplicate child / family",IF(C429="","Add relationship type",""))))</x:f>
      </x:c>
    </x:row>
    <x:row r="430" ht="25" customHeight="1">
      <x:c r="A430" s="10"/>
      <x:c r="B430" s="10"/>
      <x:c r="C430" s="10"/>
      <x:c r="D430" s="10"/>
      <x:c r="E430" s="5" t="str">
        <x:f>IF(AND(B430&lt;&gt;"",B430='Start'!$D$5),COUNTIFS($B$6:B430,B430),"")</x:f>
      </x:c>
      <x:c r="F430" s="5" t="str">
        <x:f>IF(AND(A430="",B430=""),"",IF(OR(COUNTIFS('People'!$A$6:$A$505,A430)&lt;&gt;1,COUNTIFS('Families'!$A$6:$A$305,B430)&lt;&gt;1),"Check child / family ID",IF(COUNTIFS($A$6:$A$755,A430,$B$6:$B$755,B430)&lt;&gt;1,"Duplicate child / family",IF(C430="","Add relationship type",""))))</x:f>
      </x:c>
    </x:row>
    <x:row r="431" ht="25" customHeight="1">
      <x:c r="A431" s="10"/>
      <x:c r="B431" s="10"/>
      <x:c r="C431" s="10"/>
      <x:c r="D431" s="10"/>
      <x:c r="E431" s="5" t="str">
        <x:f>IF(AND(B431&lt;&gt;"",B431='Start'!$D$5),COUNTIFS($B$6:B431,B431),"")</x:f>
      </x:c>
      <x:c r="F431" s="5" t="str">
        <x:f>IF(AND(A431="",B431=""),"",IF(OR(COUNTIFS('People'!$A$6:$A$505,A431)&lt;&gt;1,COUNTIFS('Families'!$A$6:$A$305,B431)&lt;&gt;1),"Check child / family ID",IF(COUNTIFS($A$6:$A$755,A431,$B$6:$B$755,B431)&lt;&gt;1,"Duplicate child / family",IF(C431="","Add relationship type",""))))</x:f>
      </x:c>
    </x:row>
    <x:row r="432" ht="25" customHeight="1">
      <x:c r="A432" s="10"/>
      <x:c r="B432" s="10"/>
      <x:c r="C432" s="10"/>
      <x:c r="D432" s="10"/>
      <x:c r="E432" s="5" t="str">
        <x:f>IF(AND(B432&lt;&gt;"",B432='Start'!$D$5),COUNTIFS($B$6:B432,B432),"")</x:f>
      </x:c>
      <x:c r="F432" s="5" t="str">
        <x:f>IF(AND(A432="",B432=""),"",IF(OR(COUNTIFS('People'!$A$6:$A$505,A432)&lt;&gt;1,COUNTIFS('Families'!$A$6:$A$305,B432)&lt;&gt;1),"Check child / family ID",IF(COUNTIFS($A$6:$A$755,A432,$B$6:$B$755,B432)&lt;&gt;1,"Duplicate child / family",IF(C432="","Add relationship type",""))))</x:f>
      </x:c>
    </x:row>
    <x:row r="433" ht="25" customHeight="1">
      <x:c r="A433" s="10"/>
      <x:c r="B433" s="10"/>
      <x:c r="C433" s="10"/>
      <x:c r="D433" s="10"/>
      <x:c r="E433" s="5" t="str">
        <x:f>IF(AND(B433&lt;&gt;"",B433='Start'!$D$5),COUNTIFS($B$6:B433,B433),"")</x:f>
      </x:c>
      <x:c r="F433" s="5" t="str">
        <x:f>IF(AND(A433="",B433=""),"",IF(OR(COUNTIFS('People'!$A$6:$A$505,A433)&lt;&gt;1,COUNTIFS('Families'!$A$6:$A$305,B433)&lt;&gt;1),"Check child / family ID",IF(COUNTIFS($A$6:$A$755,A433,$B$6:$B$755,B433)&lt;&gt;1,"Duplicate child / family",IF(C433="","Add relationship type",""))))</x:f>
      </x:c>
    </x:row>
    <x:row r="434" ht="25" customHeight="1">
      <x:c r="A434" s="10"/>
      <x:c r="B434" s="10"/>
      <x:c r="C434" s="10"/>
      <x:c r="D434" s="10"/>
      <x:c r="E434" s="5" t="str">
        <x:f>IF(AND(B434&lt;&gt;"",B434='Start'!$D$5),COUNTIFS($B$6:B434,B434),"")</x:f>
      </x:c>
      <x:c r="F434" s="5" t="str">
        <x:f>IF(AND(A434="",B434=""),"",IF(OR(COUNTIFS('People'!$A$6:$A$505,A434)&lt;&gt;1,COUNTIFS('Families'!$A$6:$A$305,B434)&lt;&gt;1),"Check child / family ID",IF(COUNTIFS($A$6:$A$755,A434,$B$6:$B$755,B434)&lt;&gt;1,"Duplicate child / family",IF(C434="","Add relationship type",""))))</x:f>
      </x:c>
    </x:row>
    <x:row r="435" ht="25" customHeight="1">
      <x:c r="A435" s="10"/>
      <x:c r="B435" s="10"/>
      <x:c r="C435" s="10"/>
      <x:c r="D435" s="10"/>
      <x:c r="E435" s="5" t="str">
        <x:f>IF(AND(B435&lt;&gt;"",B435='Start'!$D$5),COUNTIFS($B$6:B435,B435),"")</x:f>
      </x:c>
      <x:c r="F435" s="5" t="str">
        <x:f>IF(AND(A435="",B435=""),"",IF(OR(COUNTIFS('People'!$A$6:$A$505,A435)&lt;&gt;1,COUNTIFS('Families'!$A$6:$A$305,B435)&lt;&gt;1),"Check child / family ID",IF(COUNTIFS($A$6:$A$755,A435,$B$6:$B$755,B435)&lt;&gt;1,"Duplicate child / family",IF(C435="","Add relationship type",""))))</x:f>
      </x:c>
    </x:row>
    <x:row r="436" ht="25" customHeight="1">
      <x:c r="A436" s="10"/>
      <x:c r="B436" s="10"/>
      <x:c r="C436" s="10"/>
      <x:c r="D436" s="10"/>
      <x:c r="E436" s="5" t="str">
        <x:f>IF(AND(B436&lt;&gt;"",B436='Start'!$D$5),COUNTIFS($B$6:B436,B436),"")</x:f>
      </x:c>
      <x:c r="F436" s="5" t="str">
        <x:f>IF(AND(A436="",B436=""),"",IF(OR(COUNTIFS('People'!$A$6:$A$505,A436)&lt;&gt;1,COUNTIFS('Families'!$A$6:$A$305,B436)&lt;&gt;1),"Check child / family ID",IF(COUNTIFS($A$6:$A$755,A436,$B$6:$B$755,B436)&lt;&gt;1,"Duplicate child / family",IF(C436="","Add relationship type",""))))</x:f>
      </x:c>
    </x:row>
    <x:row r="437" ht="25" customHeight="1">
      <x:c r="A437" s="10"/>
      <x:c r="B437" s="10"/>
      <x:c r="C437" s="10"/>
      <x:c r="D437" s="10"/>
      <x:c r="E437" s="5" t="str">
        <x:f>IF(AND(B437&lt;&gt;"",B437='Start'!$D$5),COUNTIFS($B$6:B437,B437),"")</x:f>
      </x:c>
      <x:c r="F437" s="5" t="str">
        <x:f>IF(AND(A437="",B437=""),"",IF(OR(COUNTIFS('People'!$A$6:$A$505,A437)&lt;&gt;1,COUNTIFS('Families'!$A$6:$A$305,B437)&lt;&gt;1),"Check child / family ID",IF(COUNTIFS($A$6:$A$755,A437,$B$6:$B$755,B437)&lt;&gt;1,"Duplicate child / family",IF(C437="","Add relationship type",""))))</x:f>
      </x:c>
    </x:row>
    <x:row r="438" ht="25" customHeight="1">
      <x:c r="A438" s="10"/>
      <x:c r="B438" s="10"/>
      <x:c r="C438" s="10"/>
      <x:c r="D438" s="10"/>
      <x:c r="E438" s="5" t="str">
        <x:f>IF(AND(B438&lt;&gt;"",B438='Start'!$D$5),COUNTIFS($B$6:B438,B438),"")</x:f>
      </x:c>
      <x:c r="F438" s="5" t="str">
        <x:f>IF(AND(A438="",B438=""),"",IF(OR(COUNTIFS('People'!$A$6:$A$505,A438)&lt;&gt;1,COUNTIFS('Families'!$A$6:$A$305,B438)&lt;&gt;1),"Check child / family ID",IF(COUNTIFS($A$6:$A$755,A438,$B$6:$B$755,B438)&lt;&gt;1,"Duplicate child / family",IF(C438="","Add relationship type",""))))</x:f>
      </x:c>
    </x:row>
    <x:row r="439" ht="25" customHeight="1">
      <x:c r="A439" s="10"/>
      <x:c r="B439" s="10"/>
      <x:c r="C439" s="10"/>
      <x:c r="D439" s="10"/>
      <x:c r="E439" s="5" t="str">
        <x:f>IF(AND(B439&lt;&gt;"",B439='Start'!$D$5),COUNTIFS($B$6:B439,B439),"")</x:f>
      </x:c>
      <x:c r="F439" s="5" t="str">
        <x:f>IF(AND(A439="",B439=""),"",IF(OR(COUNTIFS('People'!$A$6:$A$505,A439)&lt;&gt;1,COUNTIFS('Families'!$A$6:$A$305,B439)&lt;&gt;1),"Check child / family ID",IF(COUNTIFS($A$6:$A$755,A439,$B$6:$B$755,B439)&lt;&gt;1,"Duplicate child / family",IF(C439="","Add relationship type",""))))</x:f>
      </x:c>
    </x:row>
    <x:row r="440" ht="25" customHeight="1">
      <x:c r="A440" s="10"/>
      <x:c r="B440" s="10"/>
      <x:c r="C440" s="10"/>
      <x:c r="D440" s="10"/>
      <x:c r="E440" s="5" t="str">
        <x:f>IF(AND(B440&lt;&gt;"",B440='Start'!$D$5),COUNTIFS($B$6:B440,B440),"")</x:f>
      </x:c>
      <x:c r="F440" s="5" t="str">
        <x:f>IF(AND(A440="",B440=""),"",IF(OR(COUNTIFS('People'!$A$6:$A$505,A440)&lt;&gt;1,COUNTIFS('Families'!$A$6:$A$305,B440)&lt;&gt;1),"Check child / family ID",IF(COUNTIFS($A$6:$A$755,A440,$B$6:$B$755,B440)&lt;&gt;1,"Duplicate child / family",IF(C440="","Add relationship type",""))))</x:f>
      </x:c>
    </x:row>
    <x:row r="441" ht="25" customHeight="1">
      <x:c r="A441" s="10"/>
      <x:c r="B441" s="10"/>
      <x:c r="C441" s="10"/>
      <x:c r="D441" s="10"/>
      <x:c r="E441" s="5" t="str">
        <x:f>IF(AND(B441&lt;&gt;"",B441='Start'!$D$5),COUNTIFS($B$6:B441,B441),"")</x:f>
      </x:c>
      <x:c r="F441" s="5" t="str">
        <x:f>IF(AND(A441="",B441=""),"",IF(OR(COUNTIFS('People'!$A$6:$A$505,A441)&lt;&gt;1,COUNTIFS('Families'!$A$6:$A$305,B441)&lt;&gt;1),"Check child / family ID",IF(COUNTIFS($A$6:$A$755,A441,$B$6:$B$755,B441)&lt;&gt;1,"Duplicate child / family",IF(C441="","Add relationship type",""))))</x:f>
      </x:c>
    </x:row>
    <x:row r="442" ht="25" customHeight="1">
      <x:c r="A442" s="10"/>
      <x:c r="B442" s="10"/>
      <x:c r="C442" s="10"/>
      <x:c r="D442" s="10"/>
      <x:c r="E442" s="5" t="str">
        <x:f>IF(AND(B442&lt;&gt;"",B442='Start'!$D$5),COUNTIFS($B$6:B442,B442),"")</x:f>
      </x:c>
      <x:c r="F442" s="5" t="str">
        <x:f>IF(AND(A442="",B442=""),"",IF(OR(COUNTIFS('People'!$A$6:$A$505,A442)&lt;&gt;1,COUNTIFS('Families'!$A$6:$A$305,B442)&lt;&gt;1),"Check child / family ID",IF(COUNTIFS($A$6:$A$755,A442,$B$6:$B$755,B442)&lt;&gt;1,"Duplicate child / family",IF(C442="","Add relationship type",""))))</x:f>
      </x:c>
    </x:row>
    <x:row r="443" ht="25" customHeight="1">
      <x:c r="A443" s="10"/>
      <x:c r="B443" s="10"/>
      <x:c r="C443" s="10"/>
      <x:c r="D443" s="10"/>
      <x:c r="E443" s="5" t="str">
        <x:f>IF(AND(B443&lt;&gt;"",B443='Start'!$D$5),COUNTIFS($B$6:B443,B443),"")</x:f>
      </x:c>
      <x:c r="F443" s="5" t="str">
        <x:f>IF(AND(A443="",B443=""),"",IF(OR(COUNTIFS('People'!$A$6:$A$505,A443)&lt;&gt;1,COUNTIFS('Families'!$A$6:$A$305,B443)&lt;&gt;1),"Check child / family ID",IF(COUNTIFS($A$6:$A$755,A443,$B$6:$B$755,B443)&lt;&gt;1,"Duplicate child / family",IF(C443="","Add relationship type",""))))</x:f>
      </x:c>
    </x:row>
    <x:row r="444" ht="25" customHeight="1">
      <x:c r="A444" s="10"/>
      <x:c r="B444" s="10"/>
      <x:c r="C444" s="10"/>
      <x:c r="D444" s="10"/>
      <x:c r="E444" s="5" t="str">
        <x:f>IF(AND(B444&lt;&gt;"",B444='Start'!$D$5),COUNTIFS($B$6:B444,B444),"")</x:f>
      </x:c>
      <x:c r="F444" s="5" t="str">
        <x:f>IF(AND(A444="",B444=""),"",IF(OR(COUNTIFS('People'!$A$6:$A$505,A444)&lt;&gt;1,COUNTIFS('Families'!$A$6:$A$305,B444)&lt;&gt;1),"Check child / family ID",IF(COUNTIFS($A$6:$A$755,A444,$B$6:$B$755,B444)&lt;&gt;1,"Duplicate child / family",IF(C444="","Add relationship type",""))))</x:f>
      </x:c>
    </x:row>
    <x:row r="445" ht="25" customHeight="1">
      <x:c r="A445" s="10"/>
      <x:c r="B445" s="10"/>
      <x:c r="C445" s="10"/>
      <x:c r="D445" s="10"/>
      <x:c r="E445" s="5" t="str">
        <x:f>IF(AND(B445&lt;&gt;"",B445='Start'!$D$5),COUNTIFS($B$6:B445,B445),"")</x:f>
      </x:c>
      <x:c r="F445" s="5" t="str">
        <x:f>IF(AND(A445="",B445=""),"",IF(OR(COUNTIFS('People'!$A$6:$A$505,A445)&lt;&gt;1,COUNTIFS('Families'!$A$6:$A$305,B445)&lt;&gt;1),"Check child / family ID",IF(COUNTIFS($A$6:$A$755,A445,$B$6:$B$755,B445)&lt;&gt;1,"Duplicate child / family",IF(C445="","Add relationship type",""))))</x:f>
      </x:c>
    </x:row>
    <x:row r="446" ht="25" customHeight="1">
      <x:c r="A446" s="10"/>
      <x:c r="B446" s="10"/>
      <x:c r="C446" s="10"/>
      <x:c r="D446" s="10"/>
      <x:c r="E446" s="5" t="str">
        <x:f>IF(AND(B446&lt;&gt;"",B446='Start'!$D$5),COUNTIFS($B$6:B446,B446),"")</x:f>
      </x:c>
      <x:c r="F446" s="5" t="str">
        <x:f>IF(AND(A446="",B446=""),"",IF(OR(COUNTIFS('People'!$A$6:$A$505,A446)&lt;&gt;1,COUNTIFS('Families'!$A$6:$A$305,B446)&lt;&gt;1),"Check child / family ID",IF(COUNTIFS($A$6:$A$755,A446,$B$6:$B$755,B446)&lt;&gt;1,"Duplicate child / family",IF(C446="","Add relationship type",""))))</x:f>
      </x:c>
    </x:row>
    <x:row r="447" ht="25" customHeight="1">
      <x:c r="A447" s="10"/>
      <x:c r="B447" s="10"/>
      <x:c r="C447" s="10"/>
      <x:c r="D447" s="10"/>
      <x:c r="E447" s="5" t="str">
        <x:f>IF(AND(B447&lt;&gt;"",B447='Start'!$D$5),COUNTIFS($B$6:B447,B447),"")</x:f>
      </x:c>
      <x:c r="F447" s="5" t="str">
        <x:f>IF(AND(A447="",B447=""),"",IF(OR(COUNTIFS('People'!$A$6:$A$505,A447)&lt;&gt;1,COUNTIFS('Families'!$A$6:$A$305,B447)&lt;&gt;1),"Check child / family ID",IF(COUNTIFS($A$6:$A$755,A447,$B$6:$B$755,B447)&lt;&gt;1,"Duplicate child / family",IF(C447="","Add relationship type",""))))</x:f>
      </x:c>
    </x:row>
    <x:row r="448" ht="25" customHeight="1">
      <x:c r="A448" s="10"/>
      <x:c r="B448" s="10"/>
      <x:c r="C448" s="10"/>
      <x:c r="D448" s="10"/>
      <x:c r="E448" s="5" t="str">
        <x:f>IF(AND(B448&lt;&gt;"",B448='Start'!$D$5),COUNTIFS($B$6:B448,B448),"")</x:f>
      </x:c>
      <x:c r="F448" s="5" t="str">
        <x:f>IF(AND(A448="",B448=""),"",IF(OR(COUNTIFS('People'!$A$6:$A$505,A448)&lt;&gt;1,COUNTIFS('Families'!$A$6:$A$305,B448)&lt;&gt;1),"Check child / family ID",IF(COUNTIFS($A$6:$A$755,A448,$B$6:$B$755,B448)&lt;&gt;1,"Duplicate child / family",IF(C448="","Add relationship type",""))))</x:f>
      </x:c>
    </x:row>
    <x:row r="449" ht="25" customHeight="1">
      <x:c r="A449" s="10"/>
      <x:c r="B449" s="10"/>
      <x:c r="C449" s="10"/>
      <x:c r="D449" s="10"/>
      <x:c r="E449" s="5" t="str">
        <x:f>IF(AND(B449&lt;&gt;"",B449='Start'!$D$5),COUNTIFS($B$6:B449,B449),"")</x:f>
      </x:c>
      <x:c r="F449" s="5" t="str">
        <x:f>IF(AND(A449="",B449=""),"",IF(OR(COUNTIFS('People'!$A$6:$A$505,A449)&lt;&gt;1,COUNTIFS('Families'!$A$6:$A$305,B449)&lt;&gt;1),"Check child / family ID",IF(COUNTIFS($A$6:$A$755,A449,$B$6:$B$755,B449)&lt;&gt;1,"Duplicate child / family",IF(C449="","Add relationship type",""))))</x:f>
      </x:c>
    </x:row>
    <x:row r="450" ht="25" customHeight="1">
      <x:c r="A450" s="10"/>
      <x:c r="B450" s="10"/>
      <x:c r="C450" s="10"/>
      <x:c r="D450" s="10"/>
      <x:c r="E450" s="5" t="str">
        <x:f>IF(AND(B450&lt;&gt;"",B450='Start'!$D$5),COUNTIFS($B$6:B450,B450),"")</x:f>
      </x:c>
      <x:c r="F450" s="5" t="str">
        <x:f>IF(AND(A450="",B450=""),"",IF(OR(COUNTIFS('People'!$A$6:$A$505,A450)&lt;&gt;1,COUNTIFS('Families'!$A$6:$A$305,B450)&lt;&gt;1),"Check child / family ID",IF(COUNTIFS($A$6:$A$755,A450,$B$6:$B$755,B450)&lt;&gt;1,"Duplicate child / family",IF(C450="","Add relationship type",""))))</x:f>
      </x:c>
    </x:row>
    <x:row r="451" ht="25" customHeight="1">
      <x:c r="A451" s="10"/>
      <x:c r="B451" s="10"/>
      <x:c r="C451" s="10"/>
      <x:c r="D451" s="10"/>
      <x:c r="E451" s="5" t="str">
        <x:f>IF(AND(B451&lt;&gt;"",B451='Start'!$D$5),COUNTIFS($B$6:B451,B451),"")</x:f>
      </x:c>
      <x:c r="F451" s="5" t="str">
        <x:f>IF(AND(A451="",B451=""),"",IF(OR(COUNTIFS('People'!$A$6:$A$505,A451)&lt;&gt;1,COUNTIFS('Families'!$A$6:$A$305,B451)&lt;&gt;1),"Check child / family ID",IF(COUNTIFS($A$6:$A$755,A451,$B$6:$B$755,B451)&lt;&gt;1,"Duplicate child / family",IF(C451="","Add relationship type",""))))</x:f>
      </x:c>
    </x:row>
    <x:row r="452" ht="25" customHeight="1">
      <x:c r="A452" s="10"/>
      <x:c r="B452" s="10"/>
      <x:c r="C452" s="10"/>
      <x:c r="D452" s="10"/>
      <x:c r="E452" s="5" t="str">
        <x:f>IF(AND(B452&lt;&gt;"",B452='Start'!$D$5),COUNTIFS($B$6:B452,B452),"")</x:f>
      </x:c>
      <x:c r="F452" s="5" t="str">
        <x:f>IF(AND(A452="",B452=""),"",IF(OR(COUNTIFS('People'!$A$6:$A$505,A452)&lt;&gt;1,COUNTIFS('Families'!$A$6:$A$305,B452)&lt;&gt;1),"Check child / family ID",IF(COUNTIFS($A$6:$A$755,A452,$B$6:$B$755,B452)&lt;&gt;1,"Duplicate child / family",IF(C452="","Add relationship type",""))))</x:f>
      </x:c>
    </x:row>
    <x:row r="453" ht="25" customHeight="1">
      <x:c r="A453" s="10"/>
      <x:c r="B453" s="10"/>
      <x:c r="C453" s="10"/>
      <x:c r="D453" s="10"/>
      <x:c r="E453" s="5" t="str">
        <x:f>IF(AND(B453&lt;&gt;"",B453='Start'!$D$5),COUNTIFS($B$6:B453,B453),"")</x:f>
      </x:c>
      <x:c r="F453" s="5" t="str">
        <x:f>IF(AND(A453="",B453=""),"",IF(OR(COUNTIFS('People'!$A$6:$A$505,A453)&lt;&gt;1,COUNTIFS('Families'!$A$6:$A$305,B453)&lt;&gt;1),"Check child / family ID",IF(COUNTIFS($A$6:$A$755,A453,$B$6:$B$755,B453)&lt;&gt;1,"Duplicate child / family",IF(C453="","Add relationship type",""))))</x:f>
      </x:c>
    </x:row>
    <x:row r="454" ht="25" customHeight="1">
      <x:c r="A454" s="10"/>
      <x:c r="B454" s="10"/>
      <x:c r="C454" s="10"/>
      <x:c r="D454" s="10"/>
      <x:c r="E454" s="5" t="str">
        <x:f>IF(AND(B454&lt;&gt;"",B454='Start'!$D$5),COUNTIFS($B$6:B454,B454),"")</x:f>
      </x:c>
      <x:c r="F454" s="5" t="str">
        <x:f>IF(AND(A454="",B454=""),"",IF(OR(COUNTIFS('People'!$A$6:$A$505,A454)&lt;&gt;1,COUNTIFS('Families'!$A$6:$A$305,B454)&lt;&gt;1),"Check child / family ID",IF(COUNTIFS($A$6:$A$755,A454,$B$6:$B$755,B454)&lt;&gt;1,"Duplicate child / family",IF(C454="","Add relationship type",""))))</x:f>
      </x:c>
    </x:row>
    <x:row r="455" ht="25" customHeight="1">
      <x:c r="A455" s="10"/>
      <x:c r="B455" s="10"/>
      <x:c r="C455" s="10"/>
      <x:c r="D455" s="10"/>
      <x:c r="E455" s="5" t="str">
        <x:f>IF(AND(B455&lt;&gt;"",B455='Start'!$D$5),COUNTIFS($B$6:B455,B455),"")</x:f>
      </x:c>
      <x:c r="F455" s="5" t="str">
        <x:f>IF(AND(A455="",B455=""),"",IF(OR(COUNTIFS('People'!$A$6:$A$505,A455)&lt;&gt;1,COUNTIFS('Families'!$A$6:$A$305,B455)&lt;&gt;1),"Check child / family ID",IF(COUNTIFS($A$6:$A$755,A455,$B$6:$B$755,B455)&lt;&gt;1,"Duplicate child / family",IF(C455="","Add relationship type",""))))</x:f>
      </x:c>
    </x:row>
    <x:row r="456" ht="25" customHeight="1">
      <x:c r="A456" s="10"/>
      <x:c r="B456" s="10"/>
      <x:c r="C456" s="10"/>
      <x:c r="D456" s="10"/>
      <x:c r="E456" s="5" t="str">
        <x:f>IF(AND(B456&lt;&gt;"",B456='Start'!$D$5),COUNTIFS($B$6:B456,B456),"")</x:f>
      </x:c>
      <x:c r="F456" s="5" t="str">
        <x:f>IF(AND(A456="",B456=""),"",IF(OR(COUNTIFS('People'!$A$6:$A$505,A456)&lt;&gt;1,COUNTIFS('Families'!$A$6:$A$305,B456)&lt;&gt;1),"Check child / family ID",IF(COUNTIFS($A$6:$A$755,A456,$B$6:$B$755,B456)&lt;&gt;1,"Duplicate child / family",IF(C456="","Add relationship type",""))))</x:f>
      </x:c>
    </x:row>
    <x:row r="457" ht="25" customHeight="1">
      <x:c r="A457" s="10"/>
      <x:c r="B457" s="10"/>
      <x:c r="C457" s="10"/>
      <x:c r="D457" s="10"/>
      <x:c r="E457" s="5" t="str">
        <x:f>IF(AND(B457&lt;&gt;"",B457='Start'!$D$5),COUNTIFS($B$6:B457,B457),"")</x:f>
      </x:c>
      <x:c r="F457" s="5" t="str">
        <x:f>IF(AND(A457="",B457=""),"",IF(OR(COUNTIFS('People'!$A$6:$A$505,A457)&lt;&gt;1,COUNTIFS('Families'!$A$6:$A$305,B457)&lt;&gt;1),"Check child / family ID",IF(COUNTIFS($A$6:$A$755,A457,$B$6:$B$755,B457)&lt;&gt;1,"Duplicate child / family",IF(C457="","Add relationship type",""))))</x:f>
      </x:c>
    </x:row>
    <x:row r="458" ht="25" customHeight="1">
      <x:c r="A458" s="10"/>
      <x:c r="B458" s="10"/>
      <x:c r="C458" s="10"/>
      <x:c r="D458" s="10"/>
      <x:c r="E458" s="5" t="str">
        <x:f>IF(AND(B458&lt;&gt;"",B458='Start'!$D$5),COUNTIFS($B$6:B458,B458),"")</x:f>
      </x:c>
      <x:c r="F458" s="5" t="str">
        <x:f>IF(AND(A458="",B458=""),"",IF(OR(COUNTIFS('People'!$A$6:$A$505,A458)&lt;&gt;1,COUNTIFS('Families'!$A$6:$A$305,B458)&lt;&gt;1),"Check child / family ID",IF(COUNTIFS($A$6:$A$755,A458,$B$6:$B$755,B458)&lt;&gt;1,"Duplicate child / family",IF(C458="","Add relationship type",""))))</x:f>
      </x:c>
    </x:row>
    <x:row r="459" ht="25" customHeight="1">
      <x:c r="A459" s="10"/>
      <x:c r="B459" s="10"/>
      <x:c r="C459" s="10"/>
      <x:c r="D459" s="10"/>
      <x:c r="E459" s="5" t="str">
        <x:f>IF(AND(B459&lt;&gt;"",B459='Start'!$D$5),COUNTIFS($B$6:B459,B459),"")</x:f>
      </x:c>
      <x:c r="F459" s="5" t="str">
        <x:f>IF(AND(A459="",B459=""),"",IF(OR(COUNTIFS('People'!$A$6:$A$505,A459)&lt;&gt;1,COUNTIFS('Families'!$A$6:$A$305,B459)&lt;&gt;1),"Check child / family ID",IF(COUNTIFS($A$6:$A$755,A459,$B$6:$B$755,B459)&lt;&gt;1,"Duplicate child / family",IF(C459="","Add relationship type",""))))</x:f>
      </x:c>
    </x:row>
    <x:row r="460" ht="25" customHeight="1">
      <x:c r="A460" s="10"/>
      <x:c r="B460" s="10"/>
      <x:c r="C460" s="10"/>
      <x:c r="D460" s="10"/>
      <x:c r="E460" s="5" t="str">
        <x:f>IF(AND(B460&lt;&gt;"",B460='Start'!$D$5),COUNTIFS($B$6:B460,B460),"")</x:f>
      </x:c>
      <x:c r="F460" s="5" t="str">
        <x:f>IF(AND(A460="",B460=""),"",IF(OR(COUNTIFS('People'!$A$6:$A$505,A460)&lt;&gt;1,COUNTIFS('Families'!$A$6:$A$305,B460)&lt;&gt;1),"Check child / family ID",IF(COUNTIFS($A$6:$A$755,A460,$B$6:$B$755,B460)&lt;&gt;1,"Duplicate child / family",IF(C460="","Add relationship type",""))))</x:f>
      </x:c>
    </x:row>
    <x:row r="461" ht="25" customHeight="1">
      <x:c r="A461" s="10"/>
      <x:c r="B461" s="10"/>
      <x:c r="C461" s="10"/>
      <x:c r="D461" s="10"/>
      <x:c r="E461" s="5" t="str">
        <x:f>IF(AND(B461&lt;&gt;"",B461='Start'!$D$5),COUNTIFS($B$6:B461,B461),"")</x:f>
      </x:c>
      <x:c r="F461" s="5" t="str">
        <x:f>IF(AND(A461="",B461=""),"",IF(OR(COUNTIFS('People'!$A$6:$A$505,A461)&lt;&gt;1,COUNTIFS('Families'!$A$6:$A$305,B461)&lt;&gt;1),"Check child / family ID",IF(COUNTIFS($A$6:$A$755,A461,$B$6:$B$755,B461)&lt;&gt;1,"Duplicate child / family",IF(C461="","Add relationship type",""))))</x:f>
      </x:c>
    </x:row>
    <x:row r="462" ht="25" customHeight="1">
      <x:c r="A462" s="10"/>
      <x:c r="B462" s="10"/>
      <x:c r="C462" s="10"/>
      <x:c r="D462" s="10"/>
      <x:c r="E462" s="5" t="str">
        <x:f>IF(AND(B462&lt;&gt;"",B462='Start'!$D$5),COUNTIFS($B$6:B462,B462),"")</x:f>
      </x:c>
      <x:c r="F462" s="5" t="str">
        <x:f>IF(AND(A462="",B462=""),"",IF(OR(COUNTIFS('People'!$A$6:$A$505,A462)&lt;&gt;1,COUNTIFS('Families'!$A$6:$A$305,B462)&lt;&gt;1),"Check child / family ID",IF(COUNTIFS($A$6:$A$755,A462,$B$6:$B$755,B462)&lt;&gt;1,"Duplicate child / family",IF(C462="","Add relationship type",""))))</x:f>
      </x:c>
    </x:row>
    <x:row r="463" ht="25" customHeight="1">
      <x:c r="A463" s="10"/>
      <x:c r="B463" s="10"/>
      <x:c r="C463" s="10"/>
      <x:c r="D463" s="10"/>
      <x:c r="E463" s="5" t="str">
        <x:f>IF(AND(B463&lt;&gt;"",B463='Start'!$D$5),COUNTIFS($B$6:B463,B463),"")</x:f>
      </x:c>
      <x:c r="F463" s="5" t="str">
        <x:f>IF(AND(A463="",B463=""),"",IF(OR(COUNTIFS('People'!$A$6:$A$505,A463)&lt;&gt;1,COUNTIFS('Families'!$A$6:$A$305,B463)&lt;&gt;1),"Check child / family ID",IF(COUNTIFS($A$6:$A$755,A463,$B$6:$B$755,B463)&lt;&gt;1,"Duplicate child / family",IF(C463="","Add relationship type",""))))</x:f>
      </x:c>
    </x:row>
    <x:row r="464" ht="25" customHeight="1">
      <x:c r="A464" s="10"/>
      <x:c r="B464" s="10"/>
      <x:c r="C464" s="10"/>
      <x:c r="D464" s="10"/>
      <x:c r="E464" s="5" t="str">
        <x:f>IF(AND(B464&lt;&gt;"",B464='Start'!$D$5),COUNTIFS($B$6:B464,B464),"")</x:f>
      </x:c>
      <x:c r="F464" s="5" t="str">
        <x:f>IF(AND(A464="",B464=""),"",IF(OR(COUNTIFS('People'!$A$6:$A$505,A464)&lt;&gt;1,COUNTIFS('Families'!$A$6:$A$305,B464)&lt;&gt;1),"Check child / family ID",IF(COUNTIFS($A$6:$A$755,A464,$B$6:$B$755,B464)&lt;&gt;1,"Duplicate child / family",IF(C464="","Add relationship type",""))))</x:f>
      </x:c>
    </x:row>
    <x:row r="465" ht="25" customHeight="1">
      <x:c r="A465" s="10"/>
      <x:c r="B465" s="10"/>
      <x:c r="C465" s="10"/>
      <x:c r="D465" s="10"/>
      <x:c r="E465" s="5" t="str">
        <x:f>IF(AND(B465&lt;&gt;"",B465='Start'!$D$5),COUNTIFS($B$6:B465,B465),"")</x:f>
      </x:c>
      <x:c r="F465" s="5" t="str">
        <x:f>IF(AND(A465="",B465=""),"",IF(OR(COUNTIFS('People'!$A$6:$A$505,A465)&lt;&gt;1,COUNTIFS('Families'!$A$6:$A$305,B465)&lt;&gt;1),"Check child / family ID",IF(COUNTIFS($A$6:$A$755,A465,$B$6:$B$755,B465)&lt;&gt;1,"Duplicate child / family",IF(C465="","Add relationship type",""))))</x:f>
      </x:c>
    </x:row>
    <x:row r="466" ht="25" customHeight="1">
      <x:c r="A466" s="10"/>
      <x:c r="B466" s="10"/>
      <x:c r="C466" s="10"/>
      <x:c r="D466" s="10"/>
      <x:c r="E466" s="5" t="str">
        <x:f>IF(AND(B466&lt;&gt;"",B466='Start'!$D$5),COUNTIFS($B$6:B466,B466),"")</x:f>
      </x:c>
      <x:c r="F466" s="5" t="str">
        <x:f>IF(AND(A466="",B466=""),"",IF(OR(COUNTIFS('People'!$A$6:$A$505,A466)&lt;&gt;1,COUNTIFS('Families'!$A$6:$A$305,B466)&lt;&gt;1),"Check child / family ID",IF(COUNTIFS($A$6:$A$755,A466,$B$6:$B$755,B466)&lt;&gt;1,"Duplicate child / family",IF(C466="","Add relationship type",""))))</x:f>
      </x:c>
    </x:row>
    <x:row r="467" ht="25" customHeight="1">
      <x:c r="A467" s="10"/>
      <x:c r="B467" s="10"/>
      <x:c r="C467" s="10"/>
      <x:c r="D467" s="10"/>
      <x:c r="E467" s="5" t="str">
        <x:f>IF(AND(B467&lt;&gt;"",B467='Start'!$D$5),COUNTIFS($B$6:B467,B467),"")</x:f>
      </x:c>
      <x:c r="F467" s="5" t="str">
        <x:f>IF(AND(A467="",B467=""),"",IF(OR(COUNTIFS('People'!$A$6:$A$505,A467)&lt;&gt;1,COUNTIFS('Families'!$A$6:$A$305,B467)&lt;&gt;1),"Check child / family ID",IF(COUNTIFS($A$6:$A$755,A467,$B$6:$B$755,B467)&lt;&gt;1,"Duplicate child / family",IF(C467="","Add relationship type",""))))</x:f>
      </x:c>
    </x:row>
    <x:row r="468" ht="25" customHeight="1">
      <x:c r="A468" s="10"/>
      <x:c r="B468" s="10"/>
      <x:c r="C468" s="10"/>
      <x:c r="D468" s="10"/>
      <x:c r="E468" s="5" t="str">
        <x:f>IF(AND(B468&lt;&gt;"",B468='Start'!$D$5),COUNTIFS($B$6:B468,B468),"")</x:f>
      </x:c>
      <x:c r="F468" s="5" t="str">
        <x:f>IF(AND(A468="",B468=""),"",IF(OR(COUNTIFS('People'!$A$6:$A$505,A468)&lt;&gt;1,COUNTIFS('Families'!$A$6:$A$305,B468)&lt;&gt;1),"Check child / family ID",IF(COUNTIFS($A$6:$A$755,A468,$B$6:$B$755,B468)&lt;&gt;1,"Duplicate child / family",IF(C468="","Add relationship type",""))))</x:f>
      </x:c>
    </x:row>
    <x:row r="469" ht="25" customHeight="1">
      <x:c r="A469" s="10"/>
      <x:c r="B469" s="10"/>
      <x:c r="C469" s="10"/>
      <x:c r="D469" s="10"/>
      <x:c r="E469" s="5" t="str">
        <x:f>IF(AND(B469&lt;&gt;"",B469='Start'!$D$5),COUNTIFS($B$6:B469,B469),"")</x:f>
      </x:c>
      <x:c r="F469" s="5" t="str">
        <x:f>IF(AND(A469="",B469=""),"",IF(OR(COUNTIFS('People'!$A$6:$A$505,A469)&lt;&gt;1,COUNTIFS('Families'!$A$6:$A$305,B469)&lt;&gt;1),"Check child / family ID",IF(COUNTIFS($A$6:$A$755,A469,$B$6:$B$755,B469)&lt;&gt;1,"Duplicate child / family",IF(C469="","Add relationship type",""))))</x:f>
      </x:c>
    </x:row>
    <x:row r="470" ht="25" customHeight="1">
      <x:c r="A470" s="10"/>
      <x:c r="B470" s="10"/>
      <x:c r="C470" s="10"/>
      <x:c r="D470" s="10"/>
      <x:c r="E470" s="5" t="str">
        <x:f>IF(AND(B470&lt;&gt;"",B470='Start'!$D$5),COUNTIFS($B$6:B470,B470),"")</x:f>
      </x:c>
      <x:c r="F470" s="5" t="str">
        <x:f>IF(AND(A470="",B470=""),"",IF(OR(COUNTIFS('People'!$A$6:$A$505,A470)&lt;&gt;1,COUNTIFS('Families'!$A$6:$A$305,B470)&lt;&gt;1),"Check child / family ID",IF(COUNTIFS($A$6:$A$755,A470,$B$6:$B$755,B470)&lt;&gt;1,"Duplicate child / family",IF(C470="","Add relationship type",""))))</x:f>
      </x:c>
    </x:row>
    <x:row r="471" ht="25" customHeight="1">
      <x:c r="A471" s="10"/>
      <x:c r="B471" s="10"/>
      <x:c r="C471" s="10"/>
      <x:c r="D471" s="10"/>
      <x:c r="E471" s="5" t="str">
        <x:f>IF(AND(B471&lt;&gt;"",B471='Start'!$D$5),COUNTIFS($B$6:B471,B471),"")</x:f>
      </x:c>
      <x:c r="F471" s="5" t="str">
        <x:f>IF(AND(A471="",B471=""),"",IF(OR(COUNTIFS('People'!$A$6:$A$505,A471)&lt;&gt;1,COUNTIFS('Families'!$A$6:$A$305,B471)&lt;&gt;1),"Check child / family ID",IF(COUNTIFS($A$6:$A$755,A471,$B$6:$B$755,B471)&lt;&gt;1,"Duplicate child / family",IF(C471="","Add relationship type",""))))</x:f>
      </x:c>
    </x:row>
    <x:row r="472" ht="25" customHeight="1">
      <x:c r="A472" s="10"/>
      <x:c r="B472" s="10"/>
      <x:c r="C472" s="10"/>
      <x:c r="D472" s="10"/>
      <x:c r="E472" s="5" t="str">
        <x:f>IF(AND(B472&lt;&gt;"",B472='Start'!$D$5),COUNTIFS($B$6:B472,B472),"")</x:f>
      </x:c>
      <x:c r="F472" s="5" t="str">
        <x:f>IF(AND(A472="",B472=""),"",IF(OR(COUNTIFS('People'!$A$6:$A$505,A472)&lt;&gt;1,COUNTIFS('Families'!$A$6:$A$305,B472)&lt;&gt;1),"Check child / family ID",IF(COUNTIFS($A$6:$A$755,A472,$B$6:$B$755,B472)&lt;&gt;1,"Duplicate child / family",IF(C472="","Add relationship type",""))))</x:f>
      </x:c>
    </x:row>
    <x:row r="473" ht="25" customHeight="1">
      <x:c r="A473" s="10"/>
      <x:c r="B473" s="10"/>
      <x:c r="C473" s="10"/>
      <x:c r="D473" s="10"/>
      <x:c r="E473" s="5" t="str">
        <x:f>IF(AND(B473&lt;&gt;"",B473='Start'!$D$5),COUNTIFS($B$6:B473,B473),"")</x:f>
      </x:c>
      <x:c r="F473" s="5" t="str">
        <x:f>IF(AND(A473="",B473=""),"",IF(OR(COUNTIFS('People'!$A$6:$A$505,A473)&lt;&gt;1,COUNTIFS('Families'!$A$6:$A$305,B473)&lt;&gt;1),"Check child / family ID",IF(COUNTIFS($A$6:$A$755,A473,$B$6:$B$755,B473)&lt;&gt;1,"Duplicate child / family",IF(C473="","Add relationship type",""))))</x:f>
      </x:c>
    </x:row>
    <x:row r="474" ht="25" customHeight="1">
      <x:c r="A474" s="10"/>
      <x:c r="B474" s="10"/>
      <x:c r="C474" s="10"/>
      <x:c r="D474" s="10"/>
      <x:c r="E474" s="5" t="str">
        <x:f>IF(AND(B474&lt;&gt;"",B474='Start'!$D$5),COUNTIFS($B$6:B474,B474),"")</x:f>
      </x:c>
      <x:c r="F474" s="5" t="str">
        <x:f>IF(AND(A474="",B474=""),"",IF(OR(COUNTIFS('People'!$A$6:$A$505,A474)&lt;&gt;1,COUNTIFS('Families'!$A$6:$A$305,B474)&lt;&gt;1),"Check child / family ID",IF(COUNTIFS($A$6:$A$755,A474,$B$6:$B$755,B474)&lt;&gt;1,"Duplicate child / family",IF(C474="","Add relationship type",""))))</x:f>
      </x:c>
    </x:row>
    <x:row r="475" ht="25" customHeight="1">
      <x:c r="A475" s="10"/>
      <x:c r="B475" s="10"/>
      <x:c r="C475" s="10"/>
      <x:c r="D475" s="10"/>
      <x:c r="E475" s="5" t="str">
        <x:f>IF(AND(B475&lt;&gt;"",B475='Start'!$D$5),COUNTIFS($B$6:B475,B475),"")</x:f>
      </x:c>
      <x:c r="F475" s="5" t="str">
        <x:f>IF(AND(A475="",B475=""),"",IF(OR(COUNTIFS('People'!$A$6:$A$505,A475)&lt;&gt;1,COUNTIFS('Families'!$A$6:$A$305,B475)&lt;&gt;1),"Check child / family ID",IF(COUNTIFS($A$6:$A$755,A475,$B$6:$B$755,B475)&lt;&gt;1,"Duplicate child / family",IF(C475="","Add relationship type",""))))</x:f>
      </x:c>
    </x:row>
    <x:row r="476" ht="25" customHeight="1">
      <x:c r="A476" s="10"/>
      <x:c r="B476" s="10"/>
      <x:c r="C476" s="10"/>
      <x:c r="D476" s="10"/>
      <x:c r="E476" s="5" t="str">
        <x:f>IF(AND(B476&lt;&gt;"",B476='Start'!$D$5),COUNTIFS($B$6:B476,B476),"")</x:f>
      </x:c>
      <x:c r="F476" s="5" t="str">
        <x:f>IF(AND(A476="",B476=""),"",IF(OR(COUNTIFS('People'!$A$6:$A$505,A476)&lt;&gt;1,COUNTIFS('Families'!$A$6:$A$305,B476)&lt;&gt;1),"Check child / family ID",IF(COUNTIFS($A$6:$A$755,A476,$B$6:$B$755,B476)&lt;&gt;1,"Duplicate child / family",IF(C476="","Add relationship type",""))))</x:f>
      </x:c>
    </x:row>
    <x:row r="477" ht="25" customHeight="1">
      <x:c r="A477" s="10"/>
      <x:c r="B477" s="10"/>
      <x:c r="C477" s="10"/>
      <x:c r="D477" s="10"/>
      <x:c r="E477" s="5" t="str">
        <x:f>IF(AND(B477&lt;&gt;"",B477='Start'!$D$5),COUNTIFS($B$6:B477,B477),"")</x:f>
      </x:c>
      <x:c r="F477" s="5" t="str">
        <x:f>IF(AND(A477="",B477=""),"",IF(OR(COUNTIFS('People'!$A$6:$A$505,A477)&lt;&gt;1,COUNTIFS('Families'!$A$6:$A$305,B477)&lt;&gt;1),"Check child / family ID",IF(COUNTIFS($A$6:$A$755,A477,$B$6:$B$755,B477)&lt;&gt;1,"Duplicate child / family",IF(C477="","Add relationship type",""))))</x:f>
      </x:c>
    </x:row>
    <x:row r="478" ht="25" customHeight="1">
      <x:c r="A478" s="10"/>
      <x:c r="B478" s="10"/>
      <x:c r="C478" s="10"/>
      <x:c r="D478" s="10"/>
      <x:c r="E478" s="5" t="str">
        <x:f>IF(AND(B478&lt;&gt;"",B478='Start'!$D$5),COUNTIFS($B$6:B478,B478),"")</x:f>
      </x:c>
      <x:c r="F478" s="5" t="str">
        <x:f>IF(AND(A478="",B478=""),"",IF(OR(COUNTIFS('People'!$A$6:$A$505,A478)&lt;&gt;1,COUNTIFS('Families'!$A$6:$A$305,B478)&lt;&gt;1),"Check child / family ID",IF(COUNTIFS($A$6:$A$755,A478,$B$6:$B$755,B478)&lt;&gt;1,"Duplicate child / family",IF(C478="","Add relationship type",""))))</x:f>
      </x:c>
    </x:row>
    <x:row r="479" ht="25" customHeight="1">
      <x:c r="A479" s="10"/>
      <x:c r="B479" s="10"/>
      <x:c r="C479" s="10"/>
      <x:c r="D479" s="10"/>
      <x:c r="E479" s="5" t="str">
        <x:f>IF(AND(B479&lt;&gt;"",B479='Start'!$D$5),COUNTIFS($B$6:B479,B479),"")</x:f>
      </x:c>
      <x:c r="F479" s="5" t="str">
        <x:f>IF(AND(A479="",B479=""),"",IF(OR(COUNTIFS('People'!$A$6:$A$505,A479)&lt;&gt;1,COUNTIFS('Families'!$A$6:$A$305,B479)&lt;&gt;1),"Check child / family ID",IF(COUNTIFS($A$6:$A$755,A479,$B$6:$B$755,B479)&lt;&gt;1,"Duplicate child / family",IF(C479="","Add relationship type",""))))</x:f>
      </x:c>
    </x:row>
    <x:row r="480" ht="25" customHeight="1">
      <x:c r="A480" s="10"/>
      <x:c r="B480" s="10"/>
      <x:c r="C480" s="10"/>
      <x:c r="D480" s="10"/>
      <x:c r="E480" s="5" t="str">
        <x:f>IF(AND(B480&lt;&gt;"",B480='Start'!$D$5),COUNTIFS($B$6:B480,B480),"")</x:f>
      </x:c>
      <x:c r="F480" s="5" t="str">
        <x:f>IF(AND(A480="",B480=""),"",IF(OR(COUNTIFS('People'!$A$6:$A$505,A480)&lt;&gt;1,COUNTIFS('Families'!$A$6:$A$305,B480)&lt;&gt;1),"Check child / family ID",IF(COUNTIFS($A$6:$A$755,A480,$B$6:$B$755,B480)&lt;&gt;1,"Duplicate child / family",IF(C480="","Add relationship type",""))))</x:f>
      </x:c>
    </x:row>
    <x:row r="481" ht="25" customHeight="1">
      <x:c r="A481" s="10"/>
      <x:c r="B481" s="10"/>
      <x:c r="C481" s="10"/>
      <x:c r="D481" s="10"/>
      <x:c r="E481" s="5" t="str">
        <x:f>IF(AND(B481&lt;&gt;"",B481='Start'!$D$5),COUNTIFS($B$6:B481,B481),"")</x:f>
      </x:c>
      <x:c r="F481" s="5" t="str">
        <x:f>IF(AND(A481="",B481=""),"",IF(OR(COUNTIFS('People'!$A$6:$A$505,A481)&lt;&gt;1,COUNTIFS('Families'!$A$6:$A$305,B481)&lt;&gt;1),"Check child / family ID",IF(COUNTIFS($A$6:$A$755,A481,$B$6:$B$755,B481)&lt;&gt;1,"Duplicate child / family",IF(C481="","Add relationship type",""))))</x:f>
      </x:c>
    </x:row>
    <x:row r="482" ht="25" customHeight="1">
      <x:c r="A482" s="10"/>
      <x:c r="B482" s="10"/>
      <x:c r="C482" s="10"/>
      <x:c r="D482" s="10"/>
      <x:c r="E482" s="5" t="str">
        <x:f>IF(AND(B482&lt;&gt;"",B482='Start'!$D$5),COUNTIFS($B$6:B482,B482),"")</x:f>
      </x:c>
      <x:c r="F482" s="5" t="str">
        <x:f>IF(AND(A482="",B482=""),"",IF(OR(COUNTIFS('People'!$A$6:$A$505,A482)&lt;&gt;1,COUNTIFS('Families'!$A$6:$A$305,B482)&lt;&gt;1),"Check child / family ID",IF(COUNTIFS($A$6:$A$755,A482,$B$6:$B$755,B482)&lt;&gt;1,"Duplicate child / family",IF(C482="","Add relationship type",""))))</x:f>
      </x:c>
    </x:row>
    <x:row r="483" ht="25" customHeight="1">
      <x:c r="A483" s="10"/>
      <x:c r="B483" s="10"/>
      <x:c r="C483" s="10"/>
      <x:c r="D483" s="10"/>
      <x:c r="E483" s="5" t="str">
        <x:f>IF(AND(B483&lt;&gt;"",B483='Start'!$D$5),COUNTIFS($B$6:B483,B483),"")</x:f>
      </x:c>
      <x:c r="F483" s="5" t="str">
        <x:f>IF(AND(A483="",B483=""),"",IF(OR(COUNTIFS('People'!$A$6:$A$505,A483)&lt;&gt;1,COUNTIFS('Families'!$A$6:$A$305,B483)&lt;&gt;1),"Check child / family ID",IF(COUNTIFS($A$6:$A$755,A483,$B$6:$B$755,B483)&lt;&gt;1,"Duplicate child / family",IF(C483="","Add relationship type",""))))</x:f>
      </x:c>
    </x:row>
    <x:row r="484" ht="25" customHeight="1">
      <x:c r="A484" s="10"/>
      <x:c r="B484" s="10"/>
      <x:c r="C484" s="10"/>
      <x:c r="D484" s="10"/>
      <x:c r="E484" s="5" t="str">
        <x:f>IF(AND(B484&lt;&gt;"",B484='Start'!$D$5),COUNTIFS($B$6:B484,B484),"")</x:f>
      </x:c>
      <x:c r="F484" s="5" t="str">
        <x:f>IF(AND(A484="",B484=""),"",IF(OR(COUNTIFS('People'!$A$6:$A$505,A484)&lt;&gt;1,COUNTIFS('Families'!$A$6:$A$305,B484)&lt;&gt;1),"Check child / family ID",IF(COUNTIFS($A$6:$A$755,A484,$B$6:$B$755,B484)&lt;&gt;1,"Duplicate child / family",IF(C484="","Add relationship type",""))))</x:f>
      </x:c>
    </x:row>
    <x:row r="485" ht="25" customHeight="1">
      <x:c r="A485" s="10"/>
      <x:c r="B485" s="10"/>
      <x:c r="C485" s="10"/>
      <x:c r="D485" s="10"/>
      <x:c r="E485" s="5" t="str">
        <x:f>IF(AND(B485&lt;&gt;"",B485='Start'!$D$5),COUNTIFS($B$6:B485,B485),"")</x:f>
      </x:c>
      <x:c r="F485" s="5" t="str">
        <x:f>IF(AND(A485="",B485=""),"",IF(OR(COUNTIFS('People'!$A$6:$A$505,A485)&lt;&gt;1,COUNTIFS('Families'!$A$6:$A$305,B485)&lt;&gt;1),"Check child / family ID",IF(COUNTIFS($A$6:$A$755,A485,$B$6:$B$755,B485)&lt;&gt;1,"Duplicate child / family",IF(C485="","Add relationship type",""))))</x:f>
      </x:c>
    </x:row>
    <x:row r="486" ht="25" customHeight="1">
      <x:c r="A486" s="10"/>
      <x:c r="B486" s="10"/>
      <x:c r="C486" s="10"/>
      <x:c r="D486" s="10"/>
      <x:c r="E486" s="5" t="str">
        <x:f>IF(AND(B486&lt;&gt;"",B486='Start'!$D$5),COUNTIFS($B$6:B486,B486),"")</x:f>
      </x:c>
      <x:c r="F486" s="5" t="str">
        <x:f>IF(AND(A486="",B486=""),"",IF(OR(COUNTIFS('People'!$A$6:$A$505,A486)&lt;&gt;1,COUNTIFS('Families'!$A$6:$A$305,B486)&lt;&gt;1),"Check child / family ID",IF(COUNTIFS($A$6:$A$755,A486,$B$6:$B$755,B486)&lt;&gt;1,"Duplicate child / family",IF(C486="","Add relationship type",""))))</x:f>
      </x:c>
    </x:row>
    <x:row r="487" ht="25" customHeight="1">
      <x:c r="A487" s="10"/>
      <x:c r="B487" s="10"/>
      <x:c r="C487" s="10"/>
      <x:c r="D487" s="10"/>
      <x:c r="E487" s="5" t="str">
        <x:f>IF(AND(B487&lt;&gt;"",B487='Start'!$D$5),COUNTIFS($B$6:B487,B487),"")</x:f>
      </x:c>
      <x:c r="F487" s="5" t="str">
        <x:f>IF(AND(A487="",B487=""),"",IF(OR(COUNTIFS('People'!$A$6:$A$505,A487)&lt;&gt;1,COUNTIFS('Families'!$A$6:$A$305,B487)&lt;&gt;1),"Check child / family ID",IF(COUNTIFS($A$6:$A$755,A487,$B$6:$B$755,B487)&lt;&gt;1,"Duplicate child / family",IF(C487="","Add relationship type",""))))</x:f>
      </x:c>
    </x:row>
    <x:row r="488" ht="25" customHeight="1">
      <x:c r="A488" s="10"/>
      <x:c r="B488" s="10"/>
      <x:c r="C488" s="10"/>
      <x:c r="D488" s="10"/>
      <x:c r="E488" s="5" t="str">
        <x:f>IF(AND(B488&lt;&gt;"",B488='Start'!$D$5),COUNTIFS($B$6:B488,B488),"")</x:f>
      </x:c>
      <x:c r="F488" s="5" t="str">
        <x:f>IF(AND(A488="",B488=""),"",IF(OR(COUNTIFS('People'!$A$6:$A$505,A488)&lt;&gt;1,COUNTIFS('Families'!$A$6:$A$305,B488)&lt;&gt;1),"Check child / family ID",IF(COUNTIFS($A$6:$A$755,A488,$B$6:$B$755,B488)&lt;&gt;1,"Duplicate child / family",IF(C488="","Add relationship type",""))))</x:f>
      </x:c>
    </x:row>
    <x:row r="489" ht="25" customHeight="1">
      <x:c r="A489" s="10"/>
      <x:c r="B489" s="10"/>
      <x:c r="C489" s="10"/>
      <x:c r="D489" s="10"/>
      <x:c r="E489" s="5" t="str">
        <x:f>IF(AND(B489&lt;&gt;"",B489='Start'!$D$5),COUNTIFS($B$6:B489,B489),"")</x:f>
      </x:c>
      <x:c r="F489" s="5" t="str">
        <x:f>IF(AND(A489="",B489=""),"",IF(OR(COUNTIFS('People'!$A$6:$A$505,A489)&lt;&gt;1,COUNTIFS('Families'!$A$6:$A$305,B489)&lt;&gt;1),"Check child / family ID",IF(COUNTIFS($A$6:$A$755,A489,$B$6:$B$755,B489)&lt;&gt;1,"Duplicate child / family",IF(C489="","Add relationship type",""))))</x:f>
      </x:c>
    </x:row>
    <x:row r="490" ht="25" customHeight="1">
      <x:c r="A490" s="10"/>
      <x:c r="B490" s="10"/>
      <x:c r="C490" s="10"/>
      <x:c r="D490" s="10"/>
      <x:c r="E490" s="5" t="str">
        <x:f>IF(AND(B490&lt;&gt;"",B490='Start'!$D$5),COUNTIFS($B$6:B490,B490),"")</x:f>
      </x:c>
      <x:c r="F490" s="5" t="str">
        <x:f>IF(AND(A490="",B490=""),"",IF(OR(COUNTIFS('People'!$A$6:$A$505,A490)&lt;&gt;1,COUNTIFS('Families'!$A$6:$A$305,B490)&lt;&gt;1),"Check child / family ID",IF(COUNTIFS($A$6:$A$755,A490,$B$6:$B$755,B490)&lt;&gt;1,"Duplicate child / family",IF(C490="","Add relationship type",""))))</x:f>
      </x:c>
    </x:row>
    <x:row r="491" ht="25" customHeight="1">
      <x:c r="A491" s="10"/>
      <x:c r="B491" s="10"/>
      <x:c r="C491" s="10"/>
      <x:c r="D491" s="10"/>
      <x:c r="E491" s="5" t="str">
        <x:f>IF(AND(B491&lt;&gt;"",B491='Start'!$D$5),COUNTIFS($B$6:B491,B491),"")</x:f>
      </x:c>
      <x:c r="F491" s="5" t="str">
        <x:f>IF(AND(A491="",B491=""),"",IF(OR(COUNTIFS('People'!$A$6:$A$505,A491)&lt;&gt;1,COUNTIFS('Families'!$A$6:$A$305,B491)&lt;&gt;1),"Check child / family ID",IF(COUNTIFS($A$6:$A$755,A491,$B$6:$B$755,B491)&lt;&gt;1,"Duplicate child / family",IF(C491="","Add relationship type",""))))</x:f>
      </x:c>
    </x:row>
    <x:row r="492" ht="25" customHeight="1">
      <x:c r="A492" s="10"/>
      <x:c r="B492" s="10"/>
      <x:c r="C492" s="10"/>
      <x:c r="D492" s="10"/>
      <x:c r="E492" s="5" t="str">
        <x:f>IF(AND(B492&lt;&gt;"",B492='Start'!$D$5),COUNTIFS($B$6:B492,B492),"")</x:f>
      </x:c>
      <x:c r="F492" s="5" t="str">
        <x:f>IF(AND(A492="",B492=""),"",IF(OR(COUNTIFS('People'!$A$6:$A$505,A492)&lt;&gt;1,COUNTIFS('Families'!$A$6:$A$305,B492)&lt;&gt;1),"Check child / family ID",IF(COUNTIFS($A$6:$A$755,A492,$B$6:$B$755,B492)&lt;&gt;1,"Duplicate child / family",IF(C492="","Add relationship type",""))))</x:f>
      </x:c>
    </x:row>
    <x:row r="493" ht="25" customHeight="1">
      <x:c r="A493" s="10"/>
      <x:c r="B493" s="10"/>
      <x:c r="C493" s="10"/>
      <x:c r="D493" s="10"/>
      <x:c r="E493" s="5" t="str">
        <x:f>IF(AND(B493&lt;&gt;"",B493='Start'!$D$5),COUNTIFS($B$6:B493,B493),"")</x:f>
      </x:c>
      <x:c r="F493" s="5" t="str">
        <x:f>IF(AND(A493="",B493=""),"",IF(OR(COUNTIFS('People'!$A$6:$A$505,A493)&lt;&gt;1,COUNTIFS('Families'!$A$6:$A$305,B493)&lt;&gt;1),"Check child / family ID",IF(COUNTIFS($A$6:$A$755,A493,$B$6:$B$755,B493)&lt;&gt;1,"Duplicate child / family",IF(C493="","Add relationship type",""))))</x:f>
      </x:c>
    </x:row>
    <x:row r="494" ht="25" customHeight="1">
      <x:c r="A494" s="10"/>
      <x:c r="B494" s="10"/>
      <x:c r="C494" s="10"/>
      <x:c r="D494" s="10"/>
      <x:c r="E494" s="5" t="str">
        <x:f>IF(AND(B494&lt;&gt;"",B494='Start'!$D$5),COUNTIFS($B$6:B494,B494),"")</x:f>
      </x:c>
      <x:c r="F494" s="5" t="str">
        <x:f>IF(AND(A494="",B494=""),"",IF(OR(COUNTIFS('People'!$A$6:$A$505,A494)&lt;&gt;1,COUNTIFS('Families'!$A$6:$A$305,B494)&lt;&gt;1),"Check child / family ID",IF(COUNTIFS($A$6:$A$755,A494,$B$6:$B$755,B494)&lt;&gt;1,"Duplicate child / family",IF(C494="","Add relationship type",""))))</x:f>
      </x:c>
    </x:row>
    <x:row r="495" ht="25" customHeight="1">
      <x:c r="A495" s="10"/>
      <x:c r="B495" s="10"/>
      <x:c r="C495" s="10"/>
      <x:c r="D495" s="10"/>
      <x:c r="E495" s="5" t="str">
        <x:f>IF(AND(B495&lt;&gt;"",B495='Start'!$D$5),COUNTIFS($B$6:B495,B495),"")</x:f>
      </x:c>
      <x:c r="F495" s="5" t="str">
        <x:f>IF(AND(A495="",B495=""),"",IF(OR(COUNTIFS('People'!$A$6:$A$505,A495)&lt;&gt;1,COUNTIFS('Families'!$A$6:$A$305,B495)&lt;&gt;1),"Check child / family ID",IF(COUNTIFS($A$6:$A$755,A495,$B$6:$B$755,B495)&lt;&gt;1,"Duplicate child / family",IF(C495="","Add relationship type",""))))</x:f>
      </x:c>
    </x:row>
    <x:row r="496" ht="25" customHeight="1">
      <x:c r="A496" s="10"/>
      <x:c r="B496" s="10"/>
      <x:c r="C496" s="10"/>
      <x:c r="D496" s="10"/>
      <x:c r="E496" s="5" t="str">
        <x:f>IF(AND(B496&lt;&gt;"",B496='Start'!$D$5),COUNTIFS($B$6:B496,B496),"")</x:f>
      </x:c>
      <x:c r="F496" s="5" t="str">
        <x:f>IF(AND(A496="",B496=""),"",IF(OR(COUNTIFS('People'!$A$6:$A$505,A496)&lt;&gt;1,COUNTIFS('Families'!$A$6:$A$305,B496)&lt;&gt;1),"Check child / family ID",IF(COUNTIFS($A$6:$A$755,A496,$B$6:$B$755,B496)&lt;&gt;1,"Duplicate child / family",IF(C496="","Add relationship type",""))))</x:f>
      </x:c>
    </x:row>
    <x:row r="497" ht="25" customHeight="1">
      <x:c r="A497" s="10"/>
      <x:c r="B497" s="10"/>
      <x:c r="C497" s="10"/>
      <x:c r="D497" s="10"/>
      <x:c r="E497" s="5" t="str">
        <x:f>IF(AND(B497&lt;&gt;"",B497='Start'!$D$5),COUNTIFS($B$6:B497,B497),"")</x:f>
      </x:c>
      <x:c r="F497" s="5" t="str">
        <x:f>IF(AND(A497="",B497=""),"",IF(OR(COUNTIFS('People'!$A$6:$A$505,A497)&lt;&gt;1,COUNTIFS('Families'!$A$6:$A$305,B497)&lt;&gt;1),"Check child / family ID",IF(COUNTIFS($A$6:$A$755,A497,$B$6:$B$755,B497)&lt;&gt;1,"Duplicate child / family",IF(C497="","Add relationship type",""))))</x:f>
      </x:c>
    </x:row>
    <x:row r="498" ht="25" customHeight="1">
      <x:c r="A498" s="10"/>
      <x:c r="B498" s="10"/>
      <x:c r="C498" s="10"/>
      <x:c r="D498" s="10"/>
      <x:c r="E498" s="5" t="str">
        <x:f>IF(AND(B498&lt;&gt;"",B498='Start'!$D$5),COUNTIFS($B$6:B498,B498),"")</x:f>
      </x:c>
      <x:c r="F498" s="5" t="str">
        <x:f>IF(AND(A498="",B498=""),"",IF(OR(COUNTIFS('People'!$A$6:$A$505,A498)&lt;&gt;1,COUNTIFS('Families'!$A$6:$A$305,B498)&lt;&gt;1),"Check child / family ID",IF(COUNTIFS($A$6:$A$755,A498,$B$6:$B$755,B498)&lt;&gt;1,"Duplicate child / family",IF(C498="","Add relationship type",""))))</x:f>
      </x:c>
    </x:row>
    <x:row r="499" ht="25" customHeight="1">
      <x:c r="A499" s="10"/>
      <x:c r="B499" s="10"/>
      <x:c r="C499" s="10"/>
      <x:c r="D499" s="10"/>
      <x:c r="E499" s="5" t="str">
        <x:f>IF(AND(B499&lt;&gt;"",B499='Start'!$D$5),COUNTIFS($B$6:B499,B499),"")</x:f>
      </x:c>
      <x:c r="F499" s="5" t="str">
        <x:f>IF(AND(A499="",B499=""),"",IF(OR(COUNTIFS('People'!$A$6:$A$505,A499)&lt;&gt;1,COUNTIFS('Families'!$A$6:$A$305,B499)&lt;&gt;1),"Check child / family ID",IF(COUNTIFS($A$6:$A$755,A499,$B$6:$B$755,B499)&lt;&gt;1,"Duplicate child / family",IF(C499="","Add relationship type",""))))</x:f>
      </x:c>
    </x:row>
    <x:row r="500" ht="25" customHeight="1">
      <x:c r="A500" s="10"/>
      <x:c r="B500" s="10"/>
      <x:c r="C500" s="10"/>
      <x:c r="D500" s="10"/>
      <x:c r="E500" s="5" t="str">
        <x:f>IF(AND(B500&lt;&gt;"",B500='Start'!$D$5),COUNTIFS($B$6:B500,B500),"")</x:f>
      </x:c>
      <x:c r="F500" s="5" t="str">
        <x:f>IF(AND(A500="",B500=""),"",IF(OR(COUNTIFS('People'!$A$6:$A$505,A500)&lt;&gt;1,COUNTIFS('Families'!$A$6:$A$305,B500)&lt;&gt;1),"Check child / family ID",IF(COUNTIFS($A$6:$A$755,A500,$B$6:$B$755,B500)&lt;&gt;1,"Duplicate child / family",IF(C500="","Add relationship type",""))))</x:f>
      </x:c>
    </x:row>
    <x:row r="501" ht="25" customHeight="1">
      <x:c r="A501" s="10"/>
      <x:c r="B501" s="10"/>
      <x:c r="C501" s="10"/>
      <x:c r="D501" s="10"/>
      <x:c r="E501" s="5" t="str">
        <x:f>IF(AND(B501&lt;&gt;"",B501='Start'!$D$5),COUNTIFS($B$6:B501,B501),"")</x:f>
      </x:c>
      <x:c r="F501" s="5" t="str">
        <x:f>IF(AND(A501="",B501=""),"",IF(OR(COUNTIFS('People'!$A$6:$A$505,A501)&lt;&gt;1,COUNTIFS('Families'!$A$6:$A$305,B501)&lt;&gt;1),"Check child / family ID",IF(COUNTIFS($A$6:$A$755,A501,$B$6:$B$755,B501)&lt;&gt;1,"Duplicate child / family",IF(C501="","Add relationship type",""))))</x:f>
      </x:c>
    </x:row>
    <x:row r="502" ht="25" customHeight="1">
      <x:c r="A502" s="10"/>
      <x:c r="B502" s="10"/>
      <x:c r="C502" s="10"/>
      <x:c r="D502" s="10"/>
      <x:c r="E502" s="5" t="str">
        <x:f>IF(AND(B502&lt;&gt;"",B502='Start'!$D$5),COUNTIFS($B$6:B502,B502),"")</x:f>
      </x:c>
      <x:c r="F502" s="5" t="str">
        <x:f>IF(AND(A502="",B502=""),"",IF(OR(COUNTIFS('People'!$A$6:$A$505,A502)&lt;&gt;1,COUNTIFS('Families'!$A$6:$A$305,B502)&lt;&gt;1),"Check child / family ID",IF(COUNTIFS($A$6:$A$755,A502,$B$6:$B$755,B502)&lt;&gt;1,"Duplicate child / family",IF(C502="","Add relationship type",""))))</x:f>
      </x:c>
    </x:row>
    <x:row r="503" ht="25" customHeight="1">
      <x:c r="A503" s="10"/>
      <x:c r="B503" s="10"/>
      <x:c r="C503" s="10"/>
      <x:c r="D503" s="10"/>
      <x:c r="E503" s="5" t="str">
        <x:f>IF(AND(B503&lt;&gt;"",B503='Start'!$D$5),COUNTIFS($B$6:B503,B503),"")</x:f>
      </x:c>
      <x:c r="F503" s="5" t="str">
        <x:f>IF(AND(A503="",B503=""),"",IF(OR(COUNTIFS('People'!$A$6:$A$505,A503)&lt;&gt;1,COUNTIFS('Families'!$A$6:$A$305,B503)&lt;&gt;1),"Check child / family ID",IF(COUNTIFS($A$6:$A$755,A503,$B$6:$B$755,B503)&lt;&gt;1,"Duplicate child / family",IF(C503="","Add relationship type",""))))</x:f>
      </x:c>
    </x:row>
    <x:row r="504" ht="25" customHeight="1">
      <x:c r="A504" s="10"/>
      <x:c r="B504" s="10"/>
      <x:c r="C504" s="10"/>
      <x:c r="D504" s="10"/>
      <x:c r="E504" s="5" t="str">
        <x:f>IF(AND(B504&lt;&gt;"",B504='Start'!$D$5),COUNTIFS($B$6:B504,B504),"")</x:f>
      </x:c>
      <x:c r="F504" s="5" t="str">
        <x:f>IF(AND(A504="",B504=""),"",IF(OR(COUNTIFS('People'!$A$6:$A$505,A504)&lt;&gt;1,COUNTIFS('Families'!$A$6:$A$305,B504)&lt;&gt;1),"Check child / family ID",IF(COUNTIFS($A$6:$A$755,A504,$B$6:$B$755,B504)&lt;&gt;1,"Duplicate child / family",IF(C504="","Add relationship type",""))))</x:f>
      </x:c>
    </x:row>
    <x:row r="505" ht="25" customHeight="1">
      <x:c r="A505" s="10"/>
      <x:c r="B505" s="10"/>
      <x:c r="C505" s="10"/>
      <x:c r="D505" s="10"/>
      <x:c r="E505" s="5" t="str">
        <x:f>IF(AND(B505&lt;&gt;"",B505='Start'!$D$5),COUNTIFS($B$6:B505,B505),"")</x:f>
      </x:c>
      <x:c r="F505" s="5" t="str">
        <x:f>IF(AND(A505="",B505=""),"",IF(OR(COUNTIFS('People'!$A$6:$A$505,A505)&lt;&gt;1,COUNTIFS('Families'!$A$6:$A$305,B505)&lt;&gt;1),"Check child / family ID",IF(COUNTIFS($A$6:$A$755,A505,$B$6:$B$755,B505)&lt;&gt;1,"Duplicate child / family",IF(C505="","Add relationship type",""))))</x:f>
      </x:c>
    </x:row>
    <x:row r="506" ht="25" customHeight="1">
      <x:c r="A506" s="10"/>
      <x:c r="B506" s="10"/>
      <x:c r="C506" s="10"/>
      <x:c r="D506" s="10"/>
      <x:c r="E506" s="5" t="str">
        <x:f>IF(AND(B506&lt;&gt;"",B506='Start'!$D$5),COUNTIFS($B$6:B506,B506),"")</x:f>
      </x:c>
      <x:c r="F506" s="5" t="str">
        <x:f>IF(AND(A506="",B506=""),"",IF(OR(COUNTIFS('People'!$A$6:$A$505,A506)&lt;&gt;1,COUNTIFS('Families'!$A$6:$A$305,B506)&lt;&gt;1),"Check child / family ID",IF(COUNTIFS($A$6:$A$755,A506,$B$6:$B$755,B506)&lt;&gt;1,"Duplicate child / family",IF(C506="","Add relationship type",""))))</x:f>
      </x:c>
    </x:row>
    <x:row r="507" ht="25" customHeight="1">
      <x:c r="A507" s="10"/>
      <x:c r="B507" s="10"/>
      <x:c r="C507" s="10"/>
      <x:c r="D507" s="10"/>
      <x:c r="E507" s="5" t="str">
        <x:f>IF(AND(B507&lt;&gt;"",B507='Start'!$D$5),COUNTIFS($B$6:B507,B507),"")</x:f>
      </x:c>
      <x:c r="F507" s="5" t="str">
        <x:f>IF(AND(A507="",B507=""),"",IF(OR(COUNTIFS('People'!$A$6:$A$505,A507)&lt;&gt;1,COUNTIFS('Families'!$A$6:$A$305,B507)&lt;&gt;1),"Check child / family ID",IF(COUNTIFS($A$6:$A$755,A507,$B$6:$B$755,B507)&lt;&gt;1,"Duplicate child / family",IF(C507="","Add relationship type",""))))</x:f>
      </x:c>
    </x:row>
    <x:row r="508" ht="25" customHeight="1">
      <x:c r="A508" s="10"/>
      <x:c r="B508" s="10"/>
      <x:c r="C508" s="10"/>
      <x:c r="D508" s="10"/>
      <x:c r="E508" s="5" t="str">
        <x:f>IF(AND(B508&lt;&gt;"",B508='Start'!$D$5),COUNTIFS($B$6:B508,B508),"")</x:f>
      </x:c>
      <x:c r="F508" s="5" t="str">
        <x:f>IF(AND(A508="",B508=""),"",IF(OR(COUNTIFS('People'!$A$6:$A$505,A508)&lt;&gt;1,COUNTIFS('Families'!$A$6:$A$305,B508)&lt;&gt;1),"Check child / family ID",IF(COUNTIFS($A$6:$A$755,A508,$B$6:$B$755,B508)&lt;&gt;1,"Duplicate child / family",IF(C508="","Add relationship type",""))))</x:f>
      </x:c>
    </x:row>
    <x:row r="509" ht="25" customHeight="1">
      <x:c r="A509" s="10"/>
      <x:c r="B509" s="10"/>
      <x:c r="C509" s="10"/>
      <x:c r="D509" s="10"/>
      <x:c r="E509" s="5" t="str">
        <x:f>IF(AND(B509&lt;&gt;"",B509='Start'!$D$5),COUNTIFS($B$6:B509,B509),"")</x:f>
      </x:c>
      <x:c r="F509" s="5" t="str">
        <x:f>IF(AND(A509="",B509=""),"",IF(OR(COUNTIFS('People'!$A$6:$A$505,A509)&lt;&gt;1,COUNTIFS('Families'!$A$6:$A$305,B509)&lt;&gt;1),"Check child / family ID",IF(COUNTIFS($A$6:$A$755,A509,$B$6:$B$755,B509)&lt;&gt;1,"Duplicate child / family",IF(C509="","Add relationship type",""))))</x:f>
      </x:c>
    </x:row>
    <x:row r="510" ht="25" customHeight="1">
      <x:c r="A510" s="10"/>
      <x:c r="B510" s="10"/>
      <x:c r="C510" s="10"/>
      <x:c r="D510" s="10"/>
      <x:c r="E510" s="5" t="str">
        <x:f>IF(AND(B510&lt;&gt;"",B510='Start'!$D$5),COUNTIFS($B$6:B510,B510),"")</x:f>
      </x:c>
      <x:c r="F510" s="5" t="str">
        <x:f>IF(AND(A510="",B510=""),"",IF(OR(COUNTIFS('People'!$A$6:$A$505,A510)&lt;&gt;1,COUNTIFS('Families'!$A$6:$A$305,B510)&lt;&gt;1),"Check child / family ID",IF(COUNTIFS($A$6:$A$755,A510,$B$6:$B$755,B510)&lt;&gt;1,"Duplicate child / family",IF(C510="","Add relationship type",""))))</x:f>
      </x:c>
    </x:row>
    <x:row r="511" ht="25" customHeight="1">
      <x:c r="A511" s="10"/>
      <x:c r="B511" s="10"/>
      <x:c r="C511" s="10"/>
      <x:c r="D511" s="10"/>
      <x:c r="E511" s="5" t="str">
        <x:f>IF(AND(B511&lt;&gt;"",B511='Start'!$D$5),COUNTIFS($B$6:B511,B511),"")</x:f>
      </x:c>
      <x:c r="F511" s="5" t="str">
        <x:f>IF(AND(A511="",B511=""),"",IF(OR(COUNTIFS('People'!$A$6:$A$505,A511)&lt;&gt;1,COUNTIFS('Families'!$A$6:$A$305,B511)&lt;&gt;1),"Check child / family ID",IF(COUNTIFS($A$6:$A$755,A511,$B$6:$B$755,B511)&lt;&gt;1,"Duplicate child / family",IF(C511="","Add relationship type",""))))</x:f>
      </x:c>
    </x:row>
    <x:row r="512" ht="25" customHeight="1">
      <x:c r="A512" s="10"/>
      <x:c r="B512" s="10"/>
      <x:c r="C512" s="10"/>
      <x:c r="D512" s="10"/>
      <x:c r="E512" s="5" t="str">
        <x:f>IF(AND(B512&lt;&gt;"",B512='Start'!$D$5),COUNTIFS($B$6:B512,B512),"")</x:f>
      </x:c>
      <x:c r="F512" s="5" t="str">
        <x:f>IF(AND(A512="",B512=""),"",IF(OR(COUNTIFS('People'!$A$6:$A$505,A512)&lt;&gt;1,COUNTIFS('Families'!$A$6:$A$305,B512)&lt;&gt;1),"Check child / family ID",IF(COUNTIFS($A$6:$A$755,A512,$B$6:$B$755,B512)&lt;&gt;1,"Duplicate child / family",IF(C512="","Add relationship type",""))))</x:f>
      </x:c>
    </x:row>
    <x:row r="513" ht="25" customHeight="1">
      <x:c r="A513" s="10"/>
      <x:c r="B513" s="10"/>
      <x:c r="C513" s="10"/>
      <x:c r="D513" s="10"/>
      <x:c r="E513" s="5" t="str">
        <x:f>IF(AND(B513&lt;&gt;"",B513='Start'!$D$5),COUNTIFS($B$6:B513,B513),"")</x:f>
      </x:c>
      <x:c r="F513" s="5" t="str">
        <x:f>IF(AND(A513="",B513=""),"",IF(OR(COUNTIFS('People'!$A$6:$A$505,A513)&lt;&gt;1,COUNTIFS('Families'!$A$6:$A$305,B513)&lt;&gt;1),"Check child / family ID",IF(COUNTIFS($A$6:$A$755,A513,$B$6:$B$755,B513)&lt;&gt;1,"Duplicate child / family",IF(C513="","Add relationship type",""))))</x:f>
      </x:c>
    </x:row>
    <x:row r="514" ht="25" customHeight="1">
      <x:c r="A514" s="10"/>
      <x:c r="B514" s="10"/>
      <x:c r="C514" s="10"/>
      <x:c r="D514" s="10"/>
      <x:c r="E514" s="5" t="str">
        <x:f>IF(AND(B514&lt;&gt;"",B514='Start'!$D$5),COUNTIFS($B$6:B514,B514),"")</x:f>
      </x:c>
      <x:c r="F514" s="5" t="str">
        <x:f>IF(AND(A514="",B514=""),"",IF(OR(COUNTIFS('People'!$A$6:$A$505,A514)&lt;&gt;1,COUNTIFS('Families'!$A$6:$A$305,B514)&lt;&gt;1),"Check child / family ID",IF(COUNTIFS($A$6:$A$755,A514,$B$6:$B$755,B514)&lt;&gt;1,"Duplicate child / family",IF(C514="","Add relationship type",""))))</x:f>
      </x:c>
    </x:row>
    <x:row r="515" ht="25" customHeight="1">
      <x:c r="A515" s="10"/>
      <x:c r="B515" s="10"/>
      <x:c r="C515" s="10"/>
      <x:c r="D515" s="10"/>
      <x:c r="E515" s="5" t="str">
        <x:f>IF(AND(B515&lt;&gt;"",B515='Start'!$D$5),COUNTIFS($B$6:B515,B515),"")</x:f>
      </x:c>
      <x:c r="F515" s="5" t="str">
        <x:f>IF(AND(A515="",B515=""),"",IF(OR(COUNTIFS('People'!$A$6:$A$505,A515)&lt;&gt;1,COUNTIFS('Families'!$A$6:$A$305,B515)&lt;&gt;1),"Check child / family ID",IF(COUNTIFS($A$6:$A$755,A515,$B$6:$B$755,B515)&lt;&gt;1,"Duplicate child / family",IF(C515="","Add relationship type",""))))</x:f>
      </x:c>
    </x:row>
    <x:row r="516" ht="25" customHeight="1">
      <x:c r="A516" s="10"/>
      <x:c r="B516" s="10"/>
      <x:c r="C516" s="10"/>
      <x:c r="D516" s="10"/>
      <x:c r="E516" s="5" t="str">
        <x:f>IF(AND(B516&lt;&gt;"",B516='Start'!$D$5),COUNTIFS($B$6:B516,B516),"")</x:f>
      </x:c>
      <x:c r="F516" s="5" t="str">
        <x:f>IF(AND(A516="",B516=""),"",IF(OR(COUNTIFS('People'!$A$6:$A$505,A516)&lt;&gt;1,COUNTIFS('Families'!$A$6:$A$305,B516)&lt;&gt;1),"Check child / family ID",IF(COUNTIFS($A$6:$A$755,A516,$B$6:$B$755,B516)&lt;&gt;1,"Duplicate child / family",IF(C516="","Add relationship type",""))))</x:f>
      </x:c>
    </x:row>
    <x:row r="517" ht="25" customHeight="1">
      <x:c r="A517" s="10"/>
      <x:c r="B517" s="10"/>
      <x:c r="C517" s="10"/>
      <x:c r="D517" s="10"/>
      <x:c r="E517" s="5" t="str">
        <x:f>IF(AND(B517&lt;&gt;"",B517='Start'!$D$5),COUNTIFS($B$6:B517,B517),"")</x:f>
      </x:c>
      <x:c r="F517" s="5" t="str">
        <x:f>IF(AND(A517="",B517=""),"",IF(OR(COUNTIFS('People'!$A$6:$A$505,A517)&lt;&gt;1,COUNTIFS('Families'!$A$6:$A$305,B517)&lt;&gt;1),"Check child / family ID",IF(COUNTIFS($A$6:$A$755,A517,$B$6:$B$755,B517)&lt;&gt;1,"Duplicate child / family",IF(C517="","Add relationship type",""))))</x:f>
      </x:c>
    </x:row>
    <x:row r="518" ht="25" customHeight="1">
      <x:c r="A518" s="10"/>
      <x:c r="B518" s="10"/>
      <x:c r="C518" s="10"/>
      <x:c r="D518" s="10"/>
      <x:c r="E518" s="5" t="str">
        <x:f>IF(AND(B518&lt;&gt;"",B518='Start'!$D$5),COUNTIFS($B$6:B518,B518),"")</x:f>
      </x:c>
      <x:c r="F518" s="5" t="str">
        <x:f>IF(AND(A518="",B518=""),"",IF(OR(COUNTIFS('People'!$A$6:$A$505,A518)&lt;&gt;1,COUNTIFS('Families'!$A$6:$A$305,B518)&lt;&gt;1),"Check child / family ID",IF(COUNTIFS($A$6:$A$755,A518,$B$6:$B$755,B518)&lt;&gt;1,"Duplicate child / family",IF(C518="","Add relationship type",""))))</x:f>
      </x:c>
    </x:row>
    <x:row r="519" ht="25" customHeight="1">
      <x:c r="A519" s="10"/>
      <x:c r="B519" s="10"/>
      <x:c r="C519" s="10"/>
      <x:c r="D519" s="10"/>
      <x:c r="E519" s="5" t="str">
        <x:f>IF(AND(B519&lt;&gt;"",B519='Start'!$D$5),COUNTIFS($B$6:B519,B519),"")</x:f>
      </x:c>
      <x:c r="F519" s="5" t="str">
        <x:f>IF(AND(A519="",B519=""),"",IF(OR(COUNTIFS('People'!$A$6:$A$505,A519)&lt;&gt;1,COUNTIFS('Families'!$A$6:$A$305,B519)&lt;&gt;1),"Check child / family ID",IF(COUNTIFS($A$6:$A$755,A519,$B$6:$B$755,B519)&lt;&gt;1,"Duplicate child / family",IF(C519="","Add relationship type",""))))</x:f>
      </x:c>
    </x:row>
    <x:row r="520" ht="25" customHeight="1">
      <x:c r="A520" s="10"/>
      <x:c r="B520" s="10"/>
      <x:c r="C520" s="10"/>
      <x:c r="D520" s="10"/>
      <x:c r="E520" s="5" t="str">
        <x:f>IF(AND(B520&lt;&gt;"",B520='Start'!$D$5),COUNTIFS($B$6:B520,B520),"")</x:f>
      </x:c>
      <x:c r="F520" s="5" t="str">
        <x:f>IF(AND(A520="",B520=""),"",IF(OR(COUNTIFS('People'!$A$6:$A$505,A520)&lt;&gt;1,COUNTIFS('Families'!$A$6:$A$305,B520)&lt;&gt;1),"Check child / family ID",IF(COUNTIFS($A$6:$A$755,A520,$B$6:$B$755,B520)&lt;&gt;1,"Duplicate child / family",IF(C520="","Add relationship type",""))))</x:f>
      </x:c>
    </x:row>
    <x:row r="521" ht="25" customHeight="1">
      <x:c r="A521" s="10"/>
      <x:c r="B521" s="10"/>
      <x:c r="C521" s="10"/>
      <x:c r="D521" s="10"/>
      <x:c r="E521" s="5" t="str">
        <x:f>IF(AND(B521&lt;&gt;"",B521='Start'!$D$5),COUNTIFS($B$6:B521,B521),"")</x:f>
      </x:c>
      <x:c r="F521" s="5" t="str">
        <x:f>IF(AND(A521="",B521=""),"",IF(OR(COUNTIFS('People'!$A$6:$A$505,A521)&lt;&gt;1,COUNTIFS('Families'!$A$6:$A$305,B521)&lt;&gt;1),"Check child / family ID",IF(COUNTIFS($A$6:$A$755,A521,$B$6:$B$755,B521)&lt;&gt;1,"Duplicate child / family",IF(C521="","Add relationship type",""))))</x:f>
      </x:c>
    </x:row>
    <x:row r="522" ht="25" customHeight="1">
      <x:c r="A522" s="10"/>
      <x:c r="B522" s="10"/>
      <x:c r="C522" s="10"/>
      <x:c r="D522" s="10"/>
      <x:c r="E522" s="5" t="str">
        <x:f>IF(AND(B522&lt;&gt;"",B522='Start'!$D$5),COUNTIFS($B$6:B522,B522),"")</x:f>
      </x:c>
      <x:c r="F522" s="5" t="str">
        <x:f>IF(AND(A522="",B522=""),"",IF(OR(COUNTIFS('People'!$A$6:$A$505,A522)&lt;&gt;1,COUNTIFS('Families'!$A$6:$A$305,B522)&lt;&gt;1),"Check child / family ID",IF(COUNTIFS($A$6:$A$755,A522,$B$6:$B$755,B522)&lt;&gt;1,"Duplicate child / family",IF(C522="","Add relationship type",""))))</x:f>
      </x:c>
    </x:row>
    <x:row r="523" ht="25" customHeight="1">
      <x:c r="A523" s="10"/>
      <x:c r="B523" s="10"/>
      <x:c r="C523" s="10"/>
      <x:c r="D523" s="10"/>
      <x:c r="E523" s="5" t="str">
        <x:f>IF(AND(B523&lt;&gt;"",B523='Start'!$D$5),COUNTIFS($B$6:B523,B523),"")</x:f>
      </x:c>
      <x:c r="F523" s="5" t="str">
        <x:f>IF(AND(A523="",B523=""),"",IF(OR(COUNTIFS('People'!$A$6:$A$505,A523)&lt;&gt;1,COUNTIFS('Families'!$A$6:$A$305,B523)&lt;&gt;1),"Check child / family ID",IF(COUNTIFS($A$6:$A$755,A523,$B$6:$B$755,B523)&lt;&gt;1,"Duplicate child / family",IF(C523="","Add relationship type",""))))</x:f>
      </x:c>
    </x:row>
    <x:row r="524" ht="25" customHeight="1">
      <x:c r="A524" s="10"/>
      <x:c r="B524" s="10"/>
      <x:c r="C524" s="10"/>
      <x:c r="D524" s="10"/>
      <x:c r="E524" s="5" t="str">
        <x:f>IF(AND(B524&lt;&gt;"",B524='Start'!$D$5),COUNTIFS($B$6:B524,B524),"")</x:f>
      </x:c>
      <x:c r="F524" s="5" t="str">
        <x:f>IF(AND(A524="",B524=""),"",IF(OR(COUNTIFS('People'!$A$6:$A$505,A524)&lt;&gt;1,COUNTIFS('Families'!$A$6:$A$305,B524)&lt;&gt;1),"Check child / family ID",IF(COUNTIFS($A$6:$A$755,A524,$B$6:$B$755,B524)&lt;&gt;1,"Duplicate child / family",IF(C524="","Add relationship type",""))))</x:f>
      </x:c>
    </x:row>
    <x:row r="525" ht="25" customHeight="1">
      <x:c r="A525" s="10"/>
      <x:c r="B525" s="10"/>
      <x:c r="C525" s="10"/>
      <x:c r="D525" s="10"/>
      <x:c r="E525" s="5" t="str">
        <x:f>IF(AND(B525&lt;&gt;"",B525='Start'!$D$5),COUNTIFS($B$6:B525,B525),"")</x:f>
      </x:c>
      <x:c r="F525" s="5" t="str">
        <x:f>IF(AND(A525="",B525=""),"",IF(OR(COUNTIFS('People'!$A$6:$A$505,A525)&lt;&gt;1,COUNTIFS('Families'!$A$6:$A$305,B525)&lt;&gt;1),"Check child / family ID",IF(COUNTIFS($A$6:$A$755,A525,$B$6:$B$755,B525)&lt;&gt;1,"Duplicate child / family",IF(C525="","Add relationship type",""))))</x:f>
      </x:c>
    </x:row>
    <x:row r="526" ht="25" customHeight="1">
      <x:c r="A526" s="10"/>
      <x:c r="B526" s="10"/>
      <x:c r="C526" s="10"/>
      <x:c r="D526" s="10"/>
      <x:c r="E526" s="5" t="str">
        <x:f>IF(AND(B526&lt;&gt;"",B526='Start'!$D$5),COUNTIFS($B$6:B526,B526),"")</x:f>
      </x:c>
      <x:c r="F526" s="5" t="str">
        <x:f>IF(AND(A526="",B526=""),"",IF(OR(COUNTIFS('People'!$A$6:$A$505,A526)&lt;&gt;1,COUNTIFS('Families'!$A$6:$A$305,B526)&lt;&gt;1),"Check child / family ID",IF(COUNTIFS($A$6:$A$755,A526,$B$6:$B$755,B526)&lt;&gt;1,"Duplicate child / family",IF(C526="","Add relationship type",""))))</x:f>
      </x:c>
    </x:row>
    <x:row r="527" ht="25" customHeight="1">
      <x:c r="A527" s="10"/>
      <x:c r="B527" s="10"/>
      <x:c r="C527" s="10"/>
      <x:c r="D527" s="10"/>
      <x:c r="E527" s="5" t="str">
        <x:f>IF(AND(B527&lt;&gt;"",B527='Start'!$D$5),COUNTIFS($B$6:B527,B527),"")</x:f>
      </x:c>
      <x:c r="F527" s="5" t="str">
        <x:f>IF(AND(A527="",B527=""),"",IF(OR(COUNTIFS('People'!$A$6:$A$505,A527)&lt;&gt;1,COUNTIFS('Families'!$A$6:$A$305,B527)&lt;&gt;1),"Check child / family ID",IF(COUNTIFS($A$6:$A$755,A527,$B$6:$B$755,B527)&lt;&gt;1,"Duplicate child / family",IF(C527="","Add relationship type",""))))</x:f>
      </x:c>
    </x:row>
    <x:row r="528" ht="25" customHeight="1">
      <x:c r="A528" s="10"/>
      <x:c r="B528" s="10"/>
      <x:c r="C528" s="10"/>
      <x:c r="D528" s="10"/>
      <x:c r="E528" s="5" t="str">
        <x:f>IF(AND(B528&lt;&gt;"",B528='Start'!$D$5),COUNTIFS($B$6:B528,B528),"")</x:f>
      </x:c>
      <x:c r="F528" s="5" t="str">
        <x:f>IF(AND(A528="",B528=""),"",IF(OR(COUNTIFS('People'!$A$6:$A$505,A528)&lt;&gt;1,COUNTIFS('Families'!$A$6:$A$305,B528)&lt;&gt;1),"Check child / family ID",IF(COUNTIFS($A$6:$A$755,A528,$B$6:$B$755,B528)&lt;&gt;1,"Duplicate child / family",IF(C528="","Add relationship type",""))))</x:f>
      </x:c>
    </x:row>
    <x:row r="529" ht="25" customHeight="1">
      <x:c r="A529" s="10"/>
      <x:c r="B529" s="10"/>
      <x:c r="C529" s="10"/>
      <x:c r="D529" s="10"/>
      <x:c r="E529" s="5" t="str">
        <x:f>IF(AND(B529&lt;&gt;"",B529='Start'!$D$5),COUNTIFS($B$6:B529,B529),"")</x:f>
      </x:c>
      <x:c r="F529" s="5" t="str">
        <x:f>IF(AND(A529="",B529=""),"",IF(OR(COUNTIFS('People'!$A$6:$A$505,A529)&lt;&gt;1,COUNTIFS('Families'!$A$6:$A$305,B529)&lt;&gt;1),"Check child / family ID",IF(COUNTIFS($A$6:$A$755,A529,$B$6:$B$755,B529)&lt;&gt;1,"Duplicate child / family",IF(C529="","Add relationship type",""))))</x:f>
      </x:c>
    </x:row>
    <x:row r="530" ht="25" customHeight="1">
      <x:c r="A530" s="10"/>
      <x:c r="B530" s="10"/>
      <x:c r="C530" s="10"/>
      <x:c r="D530" s="10"/>
      <x:c r="E530" s="5" t="str">
        <x:f>IF(AND(B530&lt;&gt;"",B530='Start'!$D$5),COUNTIFS($B$6:B530,B530),"")</x:f>
      </x:c>
      <x:c r="F530" s="5" t="str">
        <x:f>IF(AND(A530="",B530=""),"",IF(OR(COUNTIFS('People'!$A$6:$A$505,A530)&lt;&gt;1,COUNTIFS('Families'!$A$6:$A$305,B530)&lt;&gt;1),"Check child / family ID",IF(COUNTIFS($A$6:$A$755,A530,$B$6:$B$755,B530)&lt;&gt;1,"Duplicate child / family",IF(C530="","Add relationship type",""))))</x:f>
      </x:c>
    </x:row>
    <x:row r="531" ht="25" customHeight="1">
      <x:c r="A531" s="10"/>
      <x:c r="B531" s="10"/>
      <x:c r="C531" s="10"/>
      <x:c r="D531" s="10"/>
      <x:c r="E531" s="5" t="str">
        <x:f>IF(AND(B531&lt;&gt;"",B531='Start'!$D$5),COUNTIFS($B$6:B531,B531),"")</x:f>
      </x:c>
      <x:c r="F531" s="5" t="str">
        <x:f>IF(AND(A531="",B531=""),"",IF(OR(COUNTIFS('People'!$A$6:$A$505,A531)&lt;&gt;1,COUNTIFS('Families'!$A$6:$A$305,B531)&lt;&gt;1),"Check child / family ID",IF(COUNTIFS($A$6:$A$755,A531,$B$6:$B$755,B531)&lt;&gt;1,"Duplicate child / family",IF(C531="","Add relationship type",""))))</x:f>
      </x:c>
    </x:row>
    <x:row r="532" ht="25" customHeight="1">
      <x:c r="A532" s="10"/>
      <x:c r="B532" s="10"/>
      <x:c r="C532" s="10"/>
      <x:c r="D532" s="10"/>
      <x:c r="E532" s="5" t="str">
        <x:f>IF(AND(B532&lt;&gt;"",B532='Start'!$D$5),COUNTIFS($B$6:B532,B532),"")</x:f>
      </x:c>
      <x:c r="F532" s="5" t="str">
        <x:f>IF(AND(A532="",B532=""),"",IF(OR(COUNTIFS('People'!$A$6:$A$505,A532)&lt;&gt;1,COUNTIFS('Families'!$A$6:$A$305,B532)&lt;&gt;1),"Check child / family ID",IF(COUNTIFS($A$6:$A$755,A532,$B$6:$B$755,B532)&lt;&gt;1,"Duplicate child / family",IF(C532="","Add relationship type",""))))</x:f>
      </x:c>
    </x:row>
    <x:row r="533" ht="25" customHeight="1">
      <x:c r="A533" s="10"/>
      <x:c r="B533" s="10"/>
      <x:c r="C533" s="10"/>
      <x:c r="D533" s="10"/>
      <x:c r="E533" s="5" t="str">
        <x:f>IF(AND(B533&lt;&gt;"",B533='Start'!$D$5),COUNTIFS($B$6:B533,B533),"")</x:f>
      </x:c>
      <x:c r="F533" s="5" t="str">
        <x:f>IF(AND(A533="",B533=""),"",IF(OR(COUNTIFS('People'!$A$6:$A$505,A533)&lt;&gt;1,COUNTIFS('Families'!$A$6:$A$305,B533)&lt;&gt;1),"Check child / family ID",IF(COUNTIFS($A$6:$A$755,A533,$B$6:$B$755,B533)&lt;&gt;1,"Duplicate child / family",IF(C533="","Add relationship type",""))))</x:f>
      </x:c>
    </x:row>
    <x:row r="534" ht="25" customHeight="1">
      <x:c r="A534" s="10"/>
      <x:c r="B534" s="10"/>
      <x:c r="C534" s="10"/>
      <x:c r="D534" s="10"/>
      <x:c r="E534" s="5" t="str">
        <x:f>IF(AND(B534&lt;&gt;"",B534='Start'!$D$5),COUNTIFS($B$6:B534,B534),"")</x:f>
      </x:c>
      <x:c r="F534" s="5" t="str">
        <x:f>IF(AND(A534="",B534=""),"",IF(OR(COUNTIFS('People'!$A$6:$A$505,A534)&lt;&gt;1,COUNTIFS('Families'!$A$6:$A$305,B534)&lt;&gt;1),"Check child / family ID",IF(COUNTIFS($A$6:$A$755,A534,$B$6:$B$755,B534)&lt;&gt;1,"Duplicate child / family",IF(C534="","Add relationship type",""))))</x:f>
      </x:c>
    </x:row>
    <x:row r="535" ht="25" customHeight="1">
      <x:c r="A535" s="10"/>
      <x:c r="B535" s="10"/>
      <x:c r="C535" s="10"/>
      <x:c r="D535" s="10"/>
      <x:c r="E535" s="5" t="str">
        <x:f>IF(AND(B535&lt;&gt;"",B535='Start'!$D$5),COUNTIFS($B$6:B535,B535),"")</x:f>
      </x:c>
      <x:c r="F535" s="5" t="str">
        <x:f>IF(AND(A535="",B535=""),"",IF(OR(COUNTIFS('People'!$A$6:$A$505,A535)&lt;&gt;1,COUNTIFS('Families'!$A$6:$A$305,B535)&lt;&gt;1),"Check child / family ID",IF(COUNTIFS($A$6:$A$755,A535,$B$6:$B$755,B535)&lt;&gt;1,"Duplicate child / family",IF(C535="","Add relationship type",""))))</x:f>
      </x:c>
    </x:row>
    <x:row r="536" ht="25" customHeight="1">
      <x:c r="A536" s="10"/>
      <x:c r="B536" s="10"/>
      <x:c r="C536" s="10"/>
      <x:c r="D536" s="10"/>
      <x:c r="E536" s="5" t="str">
        <x:f>IF(AND(B536&lt;&gt;"",B536='Start'!$D$5),COUNTIFS($B$6:B536,B536),"")</x:f>
      </x:c>
      <x:c r="F536" s="5" t="str">
        <x:f>IF(AND(A536="",B536=""),"",IF(OR(COUNTIFS('People'!$A$6:$A$505,A536)&lt;&gt;1,COUNTIFS('Families'!$A$6:$A$305,B536)&lt;&gt;1),"Check child / family ID",IF(COUNTIFS($A$6:$A$755,A536,$B$6:$B$755,B536)&lt;&gt;1,"Duplicate child / family",IF(C536="","Add relationship type",""))))</x:f>
      </x:c>
    </x:row>
    <x:row r="537" ht="25" customHeight="1">
      <x:c r="A537" s="10"/>
      <x:c r="B537" s="10"/>
      <x:c r="C537" s="10"/>
      <x:c r="D537" s="10"/>
      <x:c r="E537" s="5" t="str">
        <x:f>IF(AND(B537&lt;&gt;"",B537='Start'!$D$5),COUNTIFS($B$6:B537,B537),"")</x:f>
      </x:c>
      <x:c r="F537" s="5" t="str">
        <x:f>IF(AND(A537="",B537=""),"",IF(OR(COUNTIFS('People'!$A$6:$A$505,A537)&lt;&gt;1,COUNTIFS('Families'!$A$6:$A$305,B537)&lt;&gt;1),"Check child / family ID",IF(COUNTIFS($A$6:$A$755,A537,$B$6:$B$755,B537)&lt;&gt;1,"Duplicate child / family",IF(C537="","Add relationship type",""))))</x:f>
      </x:c>
    </x:row>
    <x:row r="538" ht="25" customHeight="1">
      <x:c r="A538" s="10"/>
      <x:c r="B538" s="10"/>
      <x:c r="C538" s="10"/>
      <x:c r="D538" s="10"/>
      <x:c r="E538" s="5" t="str">
        <x:f>IF(AND(B538&lt;&gt;"",B538='Start'!$D$5),COUNTIFS($B$6:B538,B538),"")</x:f>
      </x:c>
      <x:c r="F538" s="5" t="str">
        <x:f>IF(AND(A538="",B538=""),"",IF(OR(COUNTIFS('People'!$A$6:$A$505,A538)&lt;&gt;1,COUNTIFS('Families'!$A$6:$A$305,B538)&lt;&gt;1),"Check child / family ID",IF(COUNTIFS($A$6:$A$755,A538,$B$6:$B$755,B538)&lt;&gt;1,"Duplicate child / family",IF(C538="","Add relationship type",""))))</x:f>
      </x:c>
    </x:row>
    <x:row r="539" ht="25" customHeight="1">
      <x:c r="A539" s="10"/>
      <x:c r="B539" s="10"/>
      <x:c r="C539" s="10"/>
      <x:c r="D539" s="10"/>
      <x:c r="E539" s="5" t="str">
        <x:f>IF(AND(B539&lt;&gt;"",B539='Start'!$D$5),COUNTIFS($B$6:B539,B539),"")</x:f>
      </x:c>
      <x:c r="F539" s="5" t="str">
        <x:f>IF(AND(A539="",B539=""),"",IF(OR(COUNTIFS('People'!$A$6:$A$505,A539)&lt;&gt;1,COUNTIFS('Families'!$A$6:$A$305,B539)&lt;&gt;1),"Check child / family ID",IF(COUNTIFS($A$6:$A$755,A539,$B$6:$B$755,B539)&lt;&gt;1,"Duplicate child / family",IF(C539="","Add relationship type",""))))</x:f>
      </x:c>
    </x:row>
    <x:row r="540" ht="25" customHeight="1">
      <x:c r="A540" s="10"/>
      <x:c r="B540" s="10"/>
      <x:c r="C540" s="10"/>
      <x:c r="D540" s="10"/>
      <x:c r="E540" s="5" t="str">
        <x:f>IF(AND(B540&lt;&gt;"",B540='Start'!$D$5),COUNTIFS($B$6:B540,B540),"")</x:f>
      </x:c>
      <x:c r="F540" s="5" t="str">
        <x:f>IF(AND(A540="",B540=""),"",IF(OR(COUNTIFS('People'!$A$6:$A$505,A540)&lt;&gt;1,COUNTIFS('Families'!$A$6:$A$305,B540)&lt;&gt;1),"Check child / family ID",IF(COUNTIFS($A$6:$A$755,A540,$B$6:$B$755,B540)&lt;&gt;1,"Duplicate child / family",IF(C540="","Add relationship type",""))))</x:f>
      </x:c>
    </x:row>
    <x:row r="541" ht="25" customHeight="1">
      <x:c r="A541" s="10"/>
      <x:c r="B541" s="10"/>
      <x:c r="C541" s="10"/>
      <x:c r="D541" s="10"/>
      <x:c r="E541" s="5" t="str">
        <x:f>IF(AND(B541&lt;&gt;"",B541='Start'!$D$5),COUNTIFS($B$6:B541,B541),"")</x:f>
      </x:c>
      <x:c r="F541" s="5" t="str">
        <x:f>IF(AND(A541="",B541=""),"",IF(OR(COUNTIFS('People'!$A$6:$A$505,A541)&lt;&gt;1,COUNTIFS('Families'!$A$6:$A$305,B541)&lt;&gt;1),"Check child / family ID",IF(COUNTIFS($A$6:$A$755,A541,$B$6:$B$755,B541)&lt;&gt;1,"Duplicate child / family",IF(C541="","Add relationship type",""))))</x:f>
      </x:c>
    </x:row>
    <x:row r="542" ht="25" customHeight="1">
      <x:c r="A542" s="10"/>
      <x:c r="B542" s="10"/>
      <x:c r="C542" s="10"/>
      <x:c r="D542" s="10"/>
      <x:c r="E542" s="5" t="str">
        <x:f>IF(AND(B542&lt;&gt;"",B542='Start'!$D$5),COUNTIFS($B$6:B542,B542),"")</x:f>
      </x:c>
      <x:c r="F542" s="5" t="str">
        <x:f>IF(AND(A542="",B542=""),"",IF(OR(COUNTIFS('People'!$A$6:$A$505,A542)&lt;&gt;1,COUNTIFS('Families'!$A$6:$A$305,B542)&lt;&gt;1),"Check child / family ID",IF(COUNTIFS($A$6:$A$755,A542,$B$6:$B$755,B542)&lt;&gt;1,"Duplicate child / family",IF(C542="","Add relationship type",""))))</x:f>
      </x:c>
    </x:row>
    <x:row r="543" ht="25" customHeight="1">
      <x:c r="A543" s="10"/>
      <x:c r="B543" s="10"/>
      <x:c r="C543" s="10"/>
      <x:c r="D543" s="10"/>
      <x:c r="E543" s="5" t="str">
        <x:f>IF(AND(B543&lt;&gt;"",B543='Start'!$D$5),COUNTIFS($B$6:B543,B543),"")</x:f>
      </x:c>
      <x:c r="F543" s="5" t="str">
        <x:f>IF(AND(A543="",B543=""),"",IF(OR(COUNTIFS('People'!$A$6:$A$505,A543)&lt;&gt;1,COUNTIFS('Families'!$A$6:$A$305,B543)&lt;&gt;1),"Check child / family ID",IF(COUNTIFS($A$6:$A$755,A543,$B$6:$B$755,B543)&lt;&gt;1,"Duplicate child / family",IF(C543="","Add relationship type",""))))</x:f>
      </x:c>
    </x:row>
    <x:row r="544" ht="25" customHeight="1">
      <x:c r="A544" s="10"/>
      <x:c r="B544" s="10"/>
      <x:c r="C544" s="10"/>
      <x:c r="D544" s="10"/>
      <x:c r="E544" s="5" t="str">
        <x:f>IF(AND(B544&lt;&gt;"",B544='Start'!$D$5),COUNTIFS($B$6:B544,B544),"")</x:f>
      </x:c>
      <x:c r="F544" s="5" t="str">
        <x:f>IF(AND(A544="",B544=""),"",IF(OR(COUNTIFS('People'!$A$6:$A$505,A544)&lt;&gt;1,COUNTIFS('Families'!$A$6:$A$305,B544)&lt;&gt;1),"Check child / family ID",IF(COUNTIFS($A$6:$A$755,A544,$B$6:$B$755,B544)&lt;&gt;1,"Duplicate child / family",IF(C544="","Add relationship type",""))))</x:f>
      </x:c>
    </x:row>
    <x:row r="545" ht="25" customHeight="1">
      <x:c r="A545" s="10"/>
      <x:c r="B545" s="10"/>
      <x:c r="C545" s="10"/>
      <x:c r="D545" s="10"/>
      <x:c r="E545" s="5" t="str">
        <x:f>IF(AND(B545&lt;&gt;"",B545='Start'!$D$5),COUNTIFS($B$6:B545,B545),"")</x:f>
      </x:c>
      <x:c r="F545" s="5" t="str">
        <x:f>IF(AND(A545="",B545=""),"",IF(OR(COUNTIFS('People'!$A$6:$A$505,A545)&lt;&gt;1,COUNTIFS('Families'!$A$6:$A$305,B545)&lt;&gt;1),"Check child / family ID",IF(COUNTIFS($A$6:$A$755,A545,$B$6:$B$755,B545)&lt;&gt;1,"Duplicate child / family",IF(C545="","Add relationship type",""))))</x:f>
      </x:c>
    </x:row>
    <x:row r="546" ht="25" customHeight="1">
      <x:c r="A546" s="10"/>
      <x:c r="B546" s="10"/>
      <x:c r="C546" s="10"/>
      <x:c r="D546" s="10"/>
      <x:c r="E546" s="5" t="str">
        <x:f>IF(AND(B546&lt;&gt;"",B546='Start'!$D$5),COUNTIFS($B$6:B546,B546),"")</x:f>
      </x:c>
      <x:c r="F546" s="5" t="str">
        <x:f>IF(AND(A546="",B546=""),"",IF(OR(COUNTIFS('People'!$A$6:$A$505,A546)&lt;&gt;1,COUNTIFS('Families'!$A$6:$A$305,B546)&lt;&gt;1),"Check child / family ID",IF(COUNTIFS($A$6:$A$755,A546,$B$6:$B$755,B546)&lt;&gt;1,"Duplicate child / family",IF(C546="","Add relationship type",""))))</x:f>
      </x:c>
    </x:row>
    <x:row r="547" ht="25" customHeight="1">
      <x:c r="A547" s="10"/>
      <x:c r="B547" s="10"/>
      <x:c r="C547" s="10"/>
      <x:c r="D547" s="10"/>
      <x:c r="E547" s="5" t="str">
        <x:f>IF(AND(B547&lt;&gt;"",B547='Start'!$D$5),COUNTIFS($B$6:B547,B547),"")</x:f>
      </x:c>
      <x:c r="F547" s="5" t="str">
        <x:f>IF(AND(A547="",B547=""),"",IF(OR(COUNTIFS('People'!$A$6:$A$505,A547)&lt;&gt;1,COUNTIFS('Families'!$A$6:$A$305,B547)&lt;&gt;1),"Check child / family ID",IF(COUNTIFS($A$6:$A$755,A547,$B$6:$B$755,B547)&lt;&gt;1,"Duplicate child / family",IF(C547="","Add relationship type",""))))</x:f>
      </x:c>
    </x:row>
    <x:row r="548" ht="25" customHeight="1">
      <x:c r="A548" s="10"/>
      <x:c r="B548" s="10"/>
      <x:c r="C548" s="10"/>
      <x:c r="D548" s="10"/>
      <x:c r="E548" s="5" t="str">
        <x:f>IF(AND(B548&lt;&gt;"",B548='Start'!$D$5),COUNTIFS($B$6:B548,B548),"")</x:f>
      </x:c>
      <x:c r="F548" s="5" t="str">
        <x:f>IF(AND(A548="",B548=""),"",IF(OR(COUNTIFS('People'!$A$6:$A$505,A548)&lt;&gt;1,COUNTIFS('Families'!$A$6:$A$305,B548)&lt;&gt;1),"Check child / family ID",IF(COUNTIFS($A$6:$A$755,A548,$B$6:$B$755,B548)&lt;&gt;1,"Duplicate child / family",IF(C548="","Add relationship type",""))))</x:f>
      </x:c>
    </x:row>
    <x:row r="549" ht="25" customHeight="1">
      <x:c r="A549" s="10"/>
      <x:c r="B549" s="10"/>
      <x:c r="C549" s="10"/>
      <x:c r="D549" s="10"/>
      <x:c r="E549" s="5" t="str">
        <x:f>IF(AND(B549&lt;&gt;"",B549='Start'!$D$5),COUNTIFS($B$6:B549,B549),"")</x:f>
      </x:c>
      <x:c r="F549" s="5" t="str">
        <x:f>IF(AND(A549="",B549=""),"",IF(OR(COUNTIFS('People'!$A$6:$A$505,A549)&lt;&gt;1,COUNTIFS('Families'!$A$6:$A$305,B549)&lt;&gt;1),"Check child / family ID",IF(COUNTIFS($A$6:$A$755,A549,$B$6:$B$755,B549)&lt;&gt;1,"Duplicate child / family",IF(C549="","Add relationship type",""))))</x:f>
      </x:c>
    </x:row>
    <x:row r="550" ht="25" customHeight="1">
      <x:c r="A550" s="10"/>
      <x:c r="B550" s="10"/>
      <x:c r="C550" s="10"/>
      <x:c r="D550" s="10"/>
      <x:c r="E550" s="5" t="str">
        <x:f>IF(AND(B550&lt;&gt;"",B550='Start'!$D$5),COUNTIFS($B$6:B550,B550),"")</x:f>
      </x:c>
      <x:c r="F550" s="5" t="str">
        <x:f>IF(AND(A550="",B550=""),"",IF(OR(COUNTIFS('People'!$A$6:$A$505,A550)&lt;&gt;1,COUNTIFS('Families'!$A$6:$A$305,B550)&lt;&gt;1),"Check child / family ID",IF(COUNTIFS($A$6:$A$755,A550,$B$6:$B$755,B550)&lt;&gt;1,"Duplicate child / family",IF(C550="","Add relationship type",""))))</x:f>
      </x:c>
    </x:row>
    <x:row r="551" ht="25" customHeight="1">
      <x:c r="A551" s="10"/>
      <x:c r="B551" s="10"/>
      <x:c r="C551" s="10"/>
      <x:c r="D551" s="10"/>
      <x:c r="E551" s="5" t="str">
        <x:f>IF(AND(B551&lt;&gt;"",B551='Start'!$D$5),COUNTIFS($B$6:B551,B551),"")</x:f>
      </x:c>
      <x:c r="F551" s="5" t="str">
        <x:f>IF(AND(A551="",B551=""),"",IF(OR(COUNTIFS('People'!$A$6:$A$505,A551)&lt;&gt;1,COUNTIFS('Families'!$A$6:$A$305,B551)&lt;&gt;1),"Check child / family ID",IF(COUNTIFS($A$6:$A$755,A551,$B$6:$B$755,B551)&lt;&gt;1,"Duplicate child / family",IF(C551="","Add relationship type",""))))</x:f>
      </x:c>
    </x:row>
    <x:row r="552" ht="25" customHeight="1">
      <x:c r="A552" s="10"/>
      <x:c r="B552" s="10"/>
      <x:c r="C552" s="10"/>
      <x:c r="D552" s="10"/>
      <x:c r="E552" s="5" t="str">
        <x:f>IF(AND(B552&lt;&gt;"",B552='Start'!$D$5),COUNTIFS($B$6:B552,B552),"")</x:f>
      </x:c>
      <x:c r="F552" s="5" t="str">
        <x:f>IF(AND(A552="",B552=""),"",IF(OR(COUNTIFS('People'!$A$6:$A$505,A552)&lt;&gt;1,COUNTIFS('Families'!$A$6:$A$305,B552)&lt;&gt;1),"Check child / family ID",IF(COUNTIFS($A$6:$A$755,A552,$B$6:$B$755,B552)&lt;&gt;1,"Duplicate child / family",IF(C552="","Add relationship type",""))))</x:f>
      </x:c>
    </x:row>
    <x:row r="553" ht="25" customHeight="1">
      <x:c r="A553" s="10"/>
      <x:c r="B553" s="10"/>
      <x:c r="C553" s="10"/>
      <x:c r="D553" s="10"/>
      <x:c r="E553" s="5" t="str">
        <x:f>IF(AND(B553&lt;&gt;"",B553='Start'!$D$5),COUNTIFS($B$6:B553,B553),"")</x:f>
      </x:c>
      <x:c r="F553" s="5" t="str">
        <x:f>IF(AND(A553="",B553=""),"",IF(OR(COUNTIFS('People'!$A$6:$A$505,A553)&lt;&gt;1,COUNTIFS('Families'!$A$6:$A$305,B553)&lt;&gt;1),"Check child / family ID",IF(COUNTIFS($A$6:$A$755,A553,$B$6:$B$755,B553)&lt;&gt;1,"Duplicate child / family",IF(C553="","Add relationship type",""))))</x:f>
      </x:c>
    </x:row>
    <x:row r="554" ht="25" customHeight="1">
      <x:c r="A554" s="10"/>
      <x:c r="B554" s="10"/>
      <x:c r="C554" s="10"/>
      <x:c r="D554" s="10"/>
      <x:c r="E554" s="5" t="str">
        <x:f>IF(AND(B554&lt;&gt;"",B554='Start'!$D$5),COUNTIFS($B$6:B554,B554),"")</x:f>
      </x:c>
      <x:c r="F554" s="5" t="str">
        <x:f>IF(AND(A554="",B554=""),"",IF(OR(COUNTIFS('People'!$A$6:$A$505,A554)&lt;&gt;1,COUNTIFS('Families'!$A$6:$A$305,B554)&lt;&gt;1),"Check child / family ID",IF(COUNTIFS($A$6:$A$755,A554,$B$6:$B$755,B554)&lt;&gt;1,"Duplicate child / family",IF(C554="","Add relationship type",""))))</x:f>
      </x:c>
    </x:row>
    <x:row r="555" ht="25" customHeight="1">
      <x:c r="A555" s="10"/>
      <x:c r="B555" s="10"/>
      <x:c r="C555" s="10"/>
      <x:c r="D555" s="10"/>
      <x:c r="E555" s="5" t="str">
        <x:f>IF(AND(B555&lt;&gt;"",B555='Start'!$D$5),COUNTIFS($B$6:B555,B555),"")</x:f>
      </x:c>
      <x:c r="F555" s="5" t="str">
        <x:f>IF(AND(A555="",B555=""),"",IF(OR(COUNTIFS('People'!$A$6:$A$505,A555)&lt;&gt;1,COUNTIFS('Families'!$A$6:$A$305,B555)&lt;&gt;1),"Check child / family ID",IF(COUNTIFS($A$6:$A$755,A555,$B$6:$B$755,B555)&lt;&gt;1,"Duplicate child / family",IF(C555="","Add relationship type",""))))</x:f>
      </x:c>
    </x:row>
    <x:row r="556" ht="25" customHeight="1">
      <x:c r="A556" s="10"/>
      <x:c r="B556" s="10"/>
      <x:c r="C556" s="10"/>
      <x:c r="D556" s="10"/>
      <x:c r="E556" s="5" t="str">
        <x:f>IF(AND(B556&lt;&gt;"",B556='Start'!$D$5),COUNTIFS($B$6:B556,B556),"")</x:f>
      </x:c>
      <x:c r="F556" s="5" t="str">
        <x:f>IF(AND(A556="",B556=""),"",IF(OR(COUNTIFS('People'!$A$6:$A$505,A556)&lt;&gt;1,COUNTIFS('Families'!$A$6:$A$305,B556)&lt;&gt;1),"Check child / family ID",IF(COUNTIFS($A$6:$A$755,A556,$B$6:$B$755,B556)&lt;&gt;1,"Duplicate child / family",IF(C556="","Add relationship type",""))))</x:f>
      </x:c>
    </x:row>
    <x:row r="557" ht="25" customHeight="1">
      <x:c r="A557" s="10"/>
      <x:c r="B557" s="10"/>
      <x:c r="C557" s="10"/>
      <x:c r="D557" s="10"/>
      <x:c r="E557" s="5" t="str">
        <x:f>IF(AND(B557&lt;&gt;"",B557='Start'!$D$5),COUNTIFS($B$6:B557,B557),"")</x:f>
      </x:c>
      <x:c r="F557" s="5" t="str">
        <x:f>IF(AND(A557="",B557=""),"",IF(OR(COUNTIFS('People'!$A$6:$A$505,A557)&lt;&gt;1,COUNTIFS('Families'!$A$6:$A$305,B557)&lt;&gt;1),"Check child / family ID",IF(COUNTIFS($A$6:$A$755,A557,$B$6:$B$755,B557)&lt;&gt;1,"Duplicate child / family",IF(C557="","Add relationship type",""))))</x:f>
      </x:c>
    </x:row>
    <x:row r="558" ht="25" customHeight="1">
      <x:c r="A558" s="10"/>
      <x:c r="B558" s="10"/>
      <x:c r="C558" s="10"/>
      <x:c r="D558" s="10"/>
      <x:c r="E558" s="5" t="str">
        <x:f>IF(AND(B558&lt;&gt;"",B558='Start'!$D$5),COUNTIFS($B$6:B558,B558),"")</x:f>
      </x:c>
      <x:c r="F558" s="5" t="str">
        <x:f>IF(AND(A558="",B558=""),"",IF(OR(COUNTIFS('People'!$A$6:$A$505,A558)&lt;&gt;1,COUNTIFS('Families'!$A$6:$A$305,B558)&lt;&gt;1),"Check child / family ID",IF(COUNTIFS($A$6:$A$755,A558,$B$6:$B$755,B558)&lt;&gt;1,"Duplicate child / family",IF(C558="","Add relationship type",""))))</x:f>
      </x:c>
    </x:row>
    <x:row r="559" ht="25" customHeight="1">
      <x:c r="A559" s="10"/>
      <x:c r="B559" s="10"/>
      <x:c r="C559" s="10"/>
      <x:c r="D559" s="10"/>
      <x:c r="E559" s="5" t="str">
        <x:f>IF(AND(B559&lt;&gt;"",B559='Start'!$D$5),COUNTIFS($B$6:B559,B559),"")</x:f>
      </x:c>
      <x:c r="F559" s="5" t="str">
        <x:f>IF(AND(A559="",B559=""),"",IF(OR(COUNTIFS('People'!$A$6:$A$505,A559)&lt;&gt;1,COUNTIFS('Families'!$A$6:$A$305,B559)&lt;&gt;1),"Check child / family ID",IF(COUNTIFS($A$6:$A$755,A559,$B$6:$B$755,B559)&lt;&gt;1,"Duplicate child / family",IF(C559="","Add relationship type",""))))</x:f>
      </x:c>
    </x:row>
    <x:row r="560" ht="25" customHeight="1">
      <x:c r="A560" s="10"/>
      <x:c r="B560" s="10"/>
      <x:c r="C560" s="10"/>
      <x:c r="D560" s="10"/>
      <x:c r="E560" s="5" t="str">
        <x:f>IF(AND(B560&lt;&gt;"",B560='Start'!$D$5),COUNTIFS($B$6:B560,B560),"")</x:f>
      </x:c>
      <x:c r="F560" s="5" t="str">
        <x:f>IF(AND(A560="",B560=""),"",IF(OR(COUNTIFS('People'!$A$6:$A$505,A560)&lt;&gt;1,COUNTIFS('Families'!$A$6:$A$305,B560)&lt;&gt;1),"Check child / family ID",IF(COUNTIFS($A$6:$A$755,A560,$B$6:$B$755,B560)&lt;&gt;1,"Duplicate child / family",IF(C560="","Add relationship type",""))))</x:f>
      </x:c>
    </x:row>
    <x:row r="561" ht="25" customHeight="1">
      <x:c r="A561" s="10"/>
      <x:c r="B561" s="10"/>
      <x:c r="C561" s="10"/>
      <x:c r="D561" s="10"/>
      <x:c r="E561" s="5" t="str">
        <x:f>IF(AND(B561&lt;&gt;"",B561='Start'!$D$5),COUNTIFS($B$6:B561,B561),"")</x:f>
      </x:c>
      <x:c r="F561" s="5" t="str">
        <x:f>IF(AND(A561="",B561=""),"",IF(OR(COUNTIFS('People'!$A$6:$A$505,A561)&lt;&gt;1,COUNTIFS('Families'!$A$6:$A$305,B561)&lt;&gt;1),"Check child / family ID",IF(COUNTIFS($A$6:$A$755,A561,$B$6:$B$755,B561)&lt;&gt;1,"Duplicate child / family",IF(C561="","Add relationship type",""))))</x:f>
      </x:c>
    </x:row>
    <x:row r="562" ht="25" customHeight="1">
      <x:c r="A562" s="10"/>
      <x:c r="B562" s="10"/>
      <x:c r="C562" s="10"/>
      <x:c r="D562" s="10"/>
      <x:c r="E562" s="5" t="str">
        <x:f>IF(AND(B562&lt;&gt;"",B562='Start'!$D$5),COUNTIFS($B$6:B562,B562),"")</x:f>
      </x:c>
      <x:c r="F562" s="5" t="str">
        <x:f>IF(AND(A562="",B562=""),"",IF(OR(COUNTIFS('People'!$A$6:$A$505,A562)&lt;&gt;1,COUNTIFS('Families'!$A$6:$A$305,B562)&lt;&gt;1),"Check child / family ID",IF(COUNTIFS($A$6:$A$755,A562,$B$6:$B$755,B562)&lt;&gt;1,"Duplicate child / family",IF(C562="","Add relationship type",""))))</x:f>
      </x:c>
    </x:row>
    <x:row r="563" ht="25" customHeight="1">
      <x:c r="A563" s="10"/>
      <x:c r="B563" s="10"/>
      <x:c r="C563" s="10"/>
      <x:c r="D563" s="10"/>
      <x:c r="E563" s="5" t="str">
        <x:f>IF(AND(B563&lt;&gt;"",B563='Start'!$D$5),COUNTIFS($B$6:B563,B563),"")</x:f>
      </x:c>
      <x:c r="F563" s="5" t="str">
        <x:f>IF(AND(A563="",B563=""),"",IF(OR(COUNTIFS('People'!$A$6:$A$505,A563)&lt;&gt;1,COUNTIFS('Families'!$A$6:$A$305,B563)&lt;&gt;1),"Check child / family ID",IF(COUNTIFS($A$6:$A$755,A563,$B$6:$B$755,B563)&lt;&gt;1,"Duplicate child / family",IF(C563="","Add relationship type",""))))</x:f>
      </x:c>
    </x:row>
    <x:row r="564" ht="25" customHeight="1">
      <x:c r="A564" s="10"/>
      <x:c r="B564" s="10"/>
      <x:c r="C564" s="10"/>
      <x:c r="D564" s="10"/>
      <x:c r="E564" s="5" t="str">
        <x:f>IF(AND(B564&lt;&gt;"",B564='Start'!$D$5),COUNTIFS($B$6:B564,B564),"")</x:f>
      </x:c>
      <x:c r="F564" s="5" t="str">
        <x:f>IF(AND(A564="",B564=""),"",IF(OR(COUNTIFS('People'!$A$6:$A$505,A564)&lt;&gt;1,COUNTIFS('Families'!$A$6:$A$305,B564)&lt;&gt;1),"Check child / family ID",IF(COUNTIFS($A$6:$A$755,A564,$B$6:$B$755,B564)&lt;&gt;1,"Duplicate child / family",IF(C564="","Add relationship type",""))))</x:f>
      </x:c>
    </x:row>
    <x:row r="565" ht="25" customHeight="1">
      <x:c r="A565" s="10"/>
      <x:c r="B565" s="10"/>
      <x:c r="C565" s="10"/>
      <x:c r="D565" s="10"/>
      <x:c r="E565" s="5" t="str">
        <x:f>IF(AND(B565&lt;&gt;"",B565='Start'!$D$5),COUNTIFS($B$6:B565,B565),"")</x:f>
      </x:c>
      <x:c r="F565" s="5" t="str">
        <x:f>IF(AND(A565="",B565=""),"",IF(OR(COUNTIFS('People'!$A$6:$A$505,A565)&lt;&gt;1,COUNTIFS('Families'!$A$6:$A$305,B565)&lt;&gt;1),"Check child / family ID",IF(COUNTIFS($A$6:$A$755,A565,$B$6:$B$755,B565)&lt;&gt;1,"Duplicate child / family",IF(C565="","Add relationship type",""))))</x:f>
      </x:c>
    </x:row>
    <x:row r="566" ht="25" customHeight="1">
      <x:c r="A566" s="10"/>
      <x:c r="B566" s="10"/>
      <x:c r="C566" s="10"/>
      <x:c r="D566" s="10"/>
      <x:c r="E566" s="5" t="str">
        <x:f>IF(AND(B566&lt;&gt;"",B566='Start'!$D$5),COUNTIFS($B$6:B566,B566),"")</x:f>
      </x:c>
      <x:c r="F566" s="5" t="str">
        <x:f>IF(AND(A566="",B566=""),"",IF(OR(COUNTIFS('People'!$A$6:$A$505,A566)&lt;&gt;1,COUNTIFS('Families'!$A$6:$A$305,B566)&lt;&gt;1),"Check child / family ID",IF(COUNTIFS($A$6:$A$755,A566,$B$6:$B$755,B566)&lt;&gt;1,"Duplicate child / family",IF(C566="","Add relationship type",""))))</x:f>
      </x:c>
    </x:row>
    <x:row r="567" ht="25" customHeight="1">
      <x:c r="A567" s="10"/>
      <x:c r="B567" s="10"/>
      <x:c r="C567" s="10"/>
      <x:c r="D567" s="10"/>
      <x:c r="E567" s="5" t="str">
        <x:f>IF(AND(B567&lt;&gt;"",B567='Start'!$D$5),COUNTIFS($B$6:B567,B567),"")</x:f>
      </x:c>
      <x:c r="F567" s="5" t="str">
        <x:f>IF(AND(A567="",B567=""),"",IF(OR(COUNTIFS('People'!$A$6:$A$505,A567)&lt;&gt;1,COUNTIFS('Families'!$A$6:$A$305,B567)&lt;&gt;1),"Check child / family ID",IF(COUNTIFS($A$6:$A$755,A567,$B$6:$B$755,B567)&lt;&gt;1,"Duplicate child / family",IF(C567="","Add relationship type",""))))</x:f>
      </x:c>
    </x:row>
    <x:row r="568" ht="25" customHeight="1">
      <x:c r="A568" s="10"/>
      <x:c r="B568" s="10"/>
      <x:c r="C568" s="10"/>
      <x:c r="D568" s="10"/>
      <x:c r="E568" s="5" t="str">
        <x:f>IF(AND(B568&lt;&gt;"",B568='Start'!$D$5),COUNTIFS($B$6:B568,B568),"")</x:f>
      </x:c>
      <x:c r="F568" s="5" t="str">
        <x:f>IF(AND(A568="",B568=""),"",IF(OR(COUNTIFS('People'!$A$6:$A$505,A568)&lt;&gt;1,COUNTIFS('Families'!$A$6:$A$305,B568)&lt;&gt;1),"Check child / family ID",IF(COUNTIFS($A$6:$A$755,A568,$B$6:$B$755,B568)&lt;&gt;1,"Duplicate child / family",IF(C568="","Add relationship type",""))))</x:f>
      </x:c>
    </x:row>
    <x:row r="569" ht="25" customHeight="1">
      <x:c r="A569" s="10"/>
      <x:c r="B569" s="10"/>
      <x:c r="C569" s="10"/>
      <x:c r="D569" s="10"/>
      <x:c r="E569" s="5" t="str">
        <x:f>IF(AND(B569&lt;&gt;"",B569='Start'!$D$5),COUNTIFS($B$6:B569,B569),"")</x:f>
      </x:c>
      <x:c r="F569" s="5" t="str">
        <x:f>IF(AND(A569="",B569=""),"",IF(OR(COUNTIFS('People'!$A$6:$A$505,A569)&lt;&gt;1,COUNTIFS('Families'!$A$6:$A$305,B569)&lt;&gt;1),"Check child / family ID",IF(COUNTIFS($A$6:$A$755,A569,$B$6:$B$755,B569)&lt;&gt;1,"Duplicate child / family",IF(C569="","Add relationship type",""))))</x:f>
      </x:c>
    </x:row>
    <x:row r="570" ht="25" customHeight="1">
      <x:c r="A570" s="10"/>
      <x:c r="B570" s="10"/>
      <x:c r="C570" s="10"/>
      <x:c r="D570" s="10"/>
      <x:c r="E570" s="5" t="str">
        <x:f>IF(AND(B570&lt;&gt;"",B570='Start'!$D$5),COUNTIFS($B$6:B570,B570),"")</x:f>
      </x:c>
      <x:c r="F570" s="5" t="str">
        <x:f>IF(AND(A570="",B570=""),"",IF(OR(COUNTIFS('People'!$A$6:$A$505,A570)&lt;&gt;1,COUNTIFS('Families'!$A$6:$A$305,B570)&lt;&gt;1),"Check child / family ID",IF(COUNTIFS($A$6:$A$755,A570,$B$6:$B$755,B570)&lt;&gt;1,"Duplicate child / family",IF(C570="","Add relationship type",""))))</x:f>
      </x:c>
    </x:row>
    <x:row r="571" ht="25" customHeight="1">
      <x:c r="A571" s="10"/>
      <x:c r="B571" s="10"/>
      <x:c r="C571" s="10"/>
      <x:c r="D571" s="10"/>
      <x:c r="E571" s="5" t="str">
        <x:f>IF(AND(B571&lt;&gt;"",B571='Start'!$D$5),COUNTIFS($B$6:B571,B571),"")</x:f>
      </x:c>
      <x:c r="F571" s="5" t="str">
        <x:f>IF(AND(A571="",B571=""),"",IF(OR(COUNTIFS('People'!$A$6:$A$505,A571)&lt;&gt;1,COUNTIFS('Families'!$A$6:$A$305,B571)&lt;&gt;1),"Check child / family ID",IF(COUNTIFS($A$6:$A$755,A571,$B$6:$B$755,B571)&lt;&gt;1,"Duplicate child / family",IF(C571="","Add relationship type",""))))</x:f>
      </x:c>
    </x:row>
    <x:row r="572" ht="25" customHeight="1">
      <x:c r="A572" s="10"/>
      <x:c r="B572" s="10"/>
      <x:c r="C572" s="10"/>
      <x:c r="D572" s="10"/>
      <x:c r="E572" s="5" t="str">
        <x:f>IF(AND(B572&lt;&gt;"",B572='Start'!$D$5),COUNTIFS($B$6:B572,B572),"")</x:f>
      </x:c>
      <x:c r="F572" s="5" t="str">
        <x:f>IF(AND(A572="",B572=""),"",IF(OR(COUNTIFS('People'!$A$6:$A$505,A572)&lt;&gt;1,COUNTIFS('Families'!$A$6:$A$305,B572)&lt;&gt;1),"Check child / family ID",IF(COUNTIFS($A$6:$A$755,A572,$B$6:$B$755,B572)&lt;&gt;1,"Duplicate child / family",IF(C572="","Add relationship type",""))))</x:f>
      </x:c>
    </x:row>
    <x:row r="573" ht="25" customHeight="1">
      <x:c r="A573" s="10"/>
      <x:c r="B573" s="10"/>
      <x:c r="C573" s="10"/>
      <x:c r="D573" s="10"/>
      <x:c r="E573" s="5" t="str">
        <x:f>IF(AND(B573&lt;&gt;"",B573='Start'!$D$5),COUNTIFS($B$6:B573,B573),"")</x:f>
      </x:c>
      <x:c r="F573" s="5" t="str">
        <x:f>IF(AND(A573="",B573=""),"",IF(OR(COUNTIFS('People'!$A$6:$A$505,A573)&lt;&gt;1,COUNTIFS('Families'!$A$6:$A$305,B573)&lt;&gt;1),"Check child / family ID",IF(COUNTIFS($A$6:$A$755,A573,$B$6:$B$755,B573)&lt;&gt;1,"Duplicate child / family",IF(C573="","Add relationship type",""))))</x:f>
      </x:c>
    </x:row>
    <x:row r="574" ht="25" customHeight="1">
      <x:c r="A574" s="10"/>
      <x:c r="B574" s="10"/>
      <x:c r="C574" s="10"/>
      <x:c r="D574" s="10"/>
      <x:c r="E574" s="5" t="str">
        <x:f>IF(AND(B574&lt;&gt;"",B574='Start'!$D$5),COUNTIFS($B$6:B574,B574),"")</x:f>
      </x:c>
      <x:c r="F574" s="5" t="str">
        <x:f>IF(AND(A574="",B574=""),"",IF(OR(COUNTIFS('People'!$A$6:$A$505,A574)&lt;&gt;1,COUNTIFS('Families'!$A$6:$A$305,B574)&lt;&gt;1),"Check child / family ID",IF(COUNTIFS($A$6:$A$755,A574,$B$6:$B$755,B574)&lt;&gt;1,"Duplicate child / family",IF(C574="","Add relationship type",""))))</x:f>
      </x:c>
    </x:row>
    <x:row r="575" ht="25" customHeight="1">
      <x:c r="A575" s="10"/>
      <x:c r="B575" s="10"/>
      <x:c r="C575" s="10"/>
      <x:c r="D575" s="10"/>
      <x:c r="E575" s="5" t="str">
        <x:f>IF(AND(B575&lt;&gt;"",B575='Start'!$D$5),COUNTIFS($B$6:B575,B575),"")</x:f>
      </x:c>
      <x:c r="F575" s="5" t="str">
        <x:f>IF(AND(A575="",B575=""),"",IF(OR(COUNTIFS('People'!$A$6:$A$505,A575)&lt;&gt;1,COUNTIFS('Families'!$A$6:$A$305,B575)&lt;&gt;1),"Check child / family ID",IF(COUNTIFS($A$6:$A$755,A575,$B$6:$B$755,B575)&lt;&gt;1,"Duplicate child / family",IF(C575="","Add relationship type",""))))</x:f>
      </x:c>
    </x:row>
    <x:row r="576" ht="25" customHeight="1">
      <x:c r="A576" s="10"/>
      <x:c r="B576" s="10"/>
      <x:c r="C576" s="10"/>
      <x:c r="D576" s="10"/>
      <x:c r="E576" s="5" t="str">
        <x:f>IF(AND(B576&lt;&gt;"",B576='Start'!$D$5),COUNTIFS($B$6:B576,B576),"")</x:f>
      </x:c>
      <x:c r="F576" s="5" t="str">
        <x:f>IF(AND(A576="",B576=""),"",IF(OR(COUNTIFS('People'!$A$6:$A$505,A576)&lt;&gt;1,COUNTIFS('Families'!$A$6:$A$305,B576)&lt;&gt;1),"Check child / family ID",IF(COUNTIFS($A$6:$A$755,A576,$B$6:$B$755,B576)&lt;&gt;1,"Duplicate child / family",IF(C576="","Add relationship type",""))))</x:f>
      </x:c>
    </x:row>
    <x:row r="577" ht="25" customHeight="1">
      <x:c r="A577" s="10"/>
      <x:c r="B577" s="10"/>
      <x:c r="C577" s="10"/>
      <x:c r="D577" s="10"/>
      <x:c r="E577" s="5" t="str">
        <x:f>IF(AND(B577&lt;&gt;"",B577='Start'!$D$5),COUNTIFS($B$6:B577,B577),"")</x:f>
      </x:c>
      <x:c r="F577" s="5" t="str">
        <x:f>IF(AND(A577="",B577=""),"",IF(OR(COUNTIFS('People'!$A$6:$A$505,A577)&lt;&gt;1,COUNTIFS('Families'!$A$6:$A$305,B577)&lt;&gt;1),"Check child / family ID",IF(COUNTIFS($A$6:$A$755,A577,$B$6:$B$755,B577)&lt;&gt;1,"Duplicate child / family",IF(C577="","Add relationship type",""))))</x:f>
      </x:c>
    </x:row>
    <x:row r="578" ht="25" customHeight="1">
      <x:c r="A578" s="10"/>
      <x:c r="B578" s="10"/>
      <x:c r="C578" s="10"/>
      <x:c r="D578" s="10"/>
      <x:c r="E578" s="5" t="str">
        <x:f>IF(AND(B578&lt;&gt;"",B578='Start'!$D$5),COUNTIFS($B$6:B578,B578),"")</x:f>
      </x:c>
      <x:c r="F578" s="5" t="str">
        <x:f>IF(AND(A578="",B578=""),"",IF(OR(COUNTIFS('People'!$A$6:$A$505,A578)&lt;&gt;1,COUNTIFS('Families'!$A$6:$A$305,B578)&lt;&gt;1),"Check child / family ID",IF(COUNTIFS($A$6:$A$755,A578,$B$6:$B$755,B578)&lt;&gt;1,"Duplicate child / family",IF(C578="","Add relationship type",""))))</x:f>
      </x:c>
    </x:row>
    <x:row r="579" ht="25" customHeight="1">
      <x:c r="A579" s="10"/>
      <x:c r="B579" s="10"/>
      <x:c r="C579" s="10"/>
      <x:c r="D579" s="10"/>
      <x:c r="E579" s="5" t="str">
        <x:f>IF(AND(B579&lt;&gt;"",B579='Start'!$D$5),COUNTIFS($B$6:B579,B579),"")</x:f>
      </x:c>
      <x:c r="F579" s="5" t="str">
        <x:f>IF(AND(A579="",B579=""),"",IF(OR(COUNTIFS('People'!$A$6:$A$505,A579)&lt;&gt;1,COUNTIFS('Families'!$A$6:$A$305,B579)&lt;&gt;1),"Check child / family ID",IF(COUNTIFS($A$6:$A$755,A579,$B$6:$B$755,B579)&lt;&gt;1,"Duplicate child / family",IF(C579="","Add relationship type",""))))</x:f>
      </x:c>
    </x:row>
    <x:row r="580" ht="25" customHeight="1">
      <x:c r="A580" s="10"/>
      <x:c r="B580" s="10"/>
      <x:c r="C580" s="10"/>
      <x:c r="D580" s="10"/>
      <x:c r="E580" s="5" t="str">
        <x:f>IF(AND(B580&lt;&gt;"",B580='Start'!$D$5),COUNTIFS($B$6:B580,B580),"")</x:f>
      </x:c>
      <x:c r="F580" s="5" t="str">
        <x:f>IF(AND(A580="",B580=""),"",IF(OR(COUNTIFS('People'!$A$6:$A$505,A580)&lt;&gt;1,COUNTIFS('Families'!$A$6:$A$305,B580)&lt;&gt;1),"Check child / family ID",IF(COUNTIFS($A$6:$A$755,A580,$B$6:$B$755,B580)&lt;&gt;1,"Duplicate child / family",IF(C580="","Add relationship type",""))))</x:f>
      </x:c>
    </x:row>
    <x:row r="581" ht="25" customHeight="1">
      <x:c r="A581" s="10"/>
      <x:c r="B581" s="10"/>
      <x:c r="C581" s="10"/>
      <x:c r="D581" s="10"/>
      <x:c r="E581" s="5" t="str">
        <x:f>IF(AND(B581&lt;&gt;"",B581='Start'!$D$5),COUNTIFS($B$6:B581,B581),"")</x:f>
      </x:c>
      <x:c r="F581" s="5" t="str">
        <x:f>IF(AND(A581="",B581=""),"",IF(OR(COUNTIFS('People'!$A$6:$A$505,A581)&lt;&gt;1,COUNTIFS('Families'!$A$6:$A$305,B581)&lt;&gt;1),"Check child / family ID",IF(COUNTIFS($A$6:$A$755,A581,$B$6:$B$755,B581)&lt;&gt;1,"Duplicate child / family",IF(C581="","Add relationship type",""))))</x:f>
      </x:c>
    </x:row>
    <x:row r="582" ht="25" customHeight="1">
      <x:c r="A582" s="10"/>
      <x:c r="B582" s="10"/>
      <x:c r="C582" s="10"/>
      <x:c r="D582" s="10"/>
      <x:c r="E582" s="5" t="str">
        <x:f>IF(AND(B582&lt;&gt;"",B582='Start'!$D$5),COUNTIFS($B$6:B582,B582),"")</x:f>
      </x:c>
      <x:c r="F582" s="5" t="str">
        <x:f>IF(AND(A582="",B582=""),"",IF(OR(COUNTIFS('People'!$A$6:$A$505,A582)&lt;&gt;1,COUNTIFS('Families'!$A$6:$A$305,B582)&lt;&gt;1),"Check child / family ID",IF(COUNTIFS($A$6:$A$755,A582,$B$6:$B$755,B582)&lt;&gt;1,"Duplicate child / family",IF(C582="","Add relationship type",""))))</x:f>
      </x:c>
    </x:row>
    <x:row r="583" ht="25" customHeight="1">
      <x:c r="A583" s="10"/>
      <x:c r="B583" s="10"/>
      <x:c r="C583" s="10"/>
      <x:c r="D583" s="10"/>
      <x:c r="E583" s="5" t="str">
        <x:f>IF(AND(B583&lt;&gt;"",B583='Start'!$D$5),COUNTIFS($B$6:B583,B583),"")</x:f>
      </x:c>
      <x:c r="F583" s="5" t="str">
        <x:f>IF(AND(A583="",B583=""),"",IF(OR(COUNTIFS('People'!$A$6:$A$505,A583)&lt;&gt;1,COUNTIFS('Families'!$A$6:$A$305,B583)&lt;&gt;1),"Check child / family ID",IF(COUNTIFS($A$6:$A$755,A583,$B$6:$B$755,B583)&lt;&gt;1,"Duplicate child / family",IF(C583="","Add relationship type",""))))</x:f>
      </x:c>
    </x:row>
    <x:row r="584" ht="25" customHeight="1">
      <x:c r="A584" s="10"/>
      <x:c r="B584" s="10"/>
      <x:c r="C584" s="10"/>
      <x:c r="D584" s="10"/>
      <x:c r="E584" s="5" t="str">
        <x:f>IF(AND(B584&lt;&gt;"",B584='Start'!$D$5),COUNTIFS($B$6:B584,B584),"")</x:f>
      </x:c>
      <x:c r="F584" s="5" t="str">
        <x:f>IF(AND(A584="",B584=""),"",IF(OR(COUNTIFS('People'!$A$6:$A$505,A584)&lt;&gt;1,COUNTIFS('Families'!$A$6:$A$305,B584)&lt;&gt;1),"Check child / family ID",IF(COUNTIFS($A$6:$A$755,A584,$B$6:$B$755,B584)&lt;&gt;1,"Duplicate child / family",IF(C584="","Add relationship type",""))))</x:f>
      </x:c>
    </x:row>
    <x:row r="585" ht="25" customHeight="1">
      <x:c r="A585" s="10"/>
      <x:c r="B585" s="10"/>
      <x:c r="C585" s="10"/>
      <x:c r="D585" s="10"/>
      <x:c r="E585" s="5" t="str">
        <x:f>IF(AND(B585&lt;&gt;"",B585='Start'!$D$5),COUNTIFS($B$6:B585,B585),"")</x:f>
      </x:c>
      <x:c r="F585" s="5" t="str">
        <x:f>IF(AND(A585="",B585=""),"",IF(OR(COUNTIFS('People'!$A$6:$A$505,A585)&lt;&gt;1,COUNTIFS('Families'!$A$6:$A$305,B585)&lt;&gt;1),"Check child / family ID",IF(COUNTIFS($A$6:$A$755,A585,$B$6:$B$755,B585)&lt;&gt;1,"Duplicate child / family",IF(C585="","Add relationship type",""))))</x:f>
      </x:c>
    </x:row>
    <x:row r="586" ht="25" customHeight="1">
      <x:c r="A586" s="10"/>
      <x:c r="B586" s="10"/>
      <x:c r="C586" s="10"/>
      <x:c r="D586" s="10"/>
      <x:c r="E586" s="5" t="str">
        <x:f>IF(AND(B586&lt;&gt;"",B586='Start'!$D$5),COUNTIFS($B$6:B586,B586),"")</x:f>
      </x:c>
      <x:c r="F586" s="5" t="str">
        <x:f>IF(AND(A586="",B586=""),"",IF(OR(COUNTIFS('People'!$A$6:$A$505,A586)&lt;&gt;1,COUNTIFS('Families'!$A$6:$A$305,B586)&lt;&gt;1),"Check child / family ID",IF(COUNTIFS($A$6:$A$755,A586,$B$6:$B$755,B586)&lt;&gt;1,"Duplicate child / family",IF(C586="","Add relationship type",""))))</x:f>
      </x:c>
    </x:row>
    <x:row r="587" ht="25" customHeight="1">
      <x:c r="A587" s="10"/>
      <x:c r="B587" s="10"/>
      <x:c r="C587" s="10"/>
      <x:c r="D587" s="10"/>
      <x:c r="E587" s="5" t="str">
        <x:f>IF(AND(B587&lt;&gt;"",B587='Start'!$D$5),COUNTIFS($B$6:B587,B587),"")</x:f>
      </x:c>
      <x:c r="F587" s="5" t="str">
        <x:f>IF(AND(A587="",B587=""),"",IF(OR(COUNTIFS('People'!$A$6:$A$505,A587)&lt;&gt;1,COUNTIFS('Families'!$A$6:$A$305,B587)&lt;&gt;1),"Check child / family ID",IF(COUNTIFS($A$6:$A$755,A587,$B$6:$B$755,B587)&lt;&gt;1,"Duplicate child / family",IF(C587="","Add relationship type",""))))</x:f>
      </x:c>
    </x:row>
    <x:row r="588" ht="25" customHeight="1">
      <x:c r="A588" s="10"/>
      <x:c r="B588" s="10"/>
      <x:c r="C588" s="10"/>
      <x:c r="D588" s="10"/>
      <x:c r="E588" s="5" t="str">
        <x:f>IF(AND(B588&lt;&gt;"",B588='Start'!$D$5),COUNTIFS($B$6:B588,B588),"")</x:f>
      </x:c>
      <x:c r="F588" s="5" t="str">
        <x:f>IF(AND(A588="",B588=""),"",IF(OR(COUNTIFS('People'!$A$6:$A$505,A588)&lt;&gt;1,COUNTIFS('Families'!$A$6:$A$305,B588)&lt;&gt;1),"Check child / family ID",IF(COUNTIFS($A$6:$A$755,A588,$B$6:$B$755,B588)&lt;&gt;1,"Duplicate child / family",IF(C588="","Add relationship type",""))))</x:f>
      </x:c>
    </x:row>
    <x:row r="589" ht="25" customHeight="1">
      <x:c r="A589" s="10"/>
      <x:c r="B589" s="10"/>
      <x:c r="C589" s="10"/>
      <x:c r="D589" s="10"/>
      <x:c r="E589" s="5" t="str">
        <x:f>IF(AND(B589&lt;&gt;"",B589='Start'!$D$5),COUNTIFS($B$6:B589,B589),"")</x:f>
      </x:c>
      <x:c r="F589" s="5" t="str">
        <x:f>IF(AND(A589="",B589=""),"",IF(OR(COUNTIFS('People'!$A$6:$A$505,A589)&lt;&gt;1,COUNTIFS('Families'!$A$6:$A$305,B589)&lt;&gt;1),"Check child / family ID",IF(COUNTIFS($A$6:$A$755,A589,$B$6:$B$755,B589)&lt;&gt;1,"Duplicate child / family",IF(C589="","Add relationship type",""))))</x:f>
      </x:c>
    </x:row>
    <x:row r="590" ht="25" customHeight="1">
      <x:c r="A590" s="10"/>
      <x:c r="B590" s="10"/>
      <x:c r="C590" s="10"/>
      <x:c r="D590" s="10"/>
      <x:c r="E590" s="5" t="str">
        <x:f>IF(AND(B590&lt;&gt;"",B590='Start'!$D$5),COUNTIFS($B$6:B590,B590),"")</x:f>
      </x:c>
      <x:c r="F590" s="5" t="str">
        <x:f>IF(AND(A590="",B590=""),"",IF(OR(COUNTIFS('People'!$A$6:$A$505,A590)&lt;&gt;1,COUNTIFS('Families'!$A$6:$A$305,B590)&lt;&gt;1),"Check child / family ID",IF(COUNTIFS($A$6:$A$755,A590,$B$6:$B$755,B590)&lt;&gt;1,"Duplicate child / family",IF(C590="","Add relationship type",""))))</x:f>
      </x:c>
    </x:row>
    <x:row r="591" ht="25" customHeight="1">
      <x:c r="A591" s="10"/>
      <x:c r="B591" s="10"/>
      <x:c r="C591" s="10"/>
      <x:c r="D591" s="10"/>
      <x:c r="E591" s="5" t="str">
        <x:f>IF(AND(B591&lt;&gt;"",B591='Start'!$D$5),COUNTIFS($B$6:B591,B591),"")</x:f>
      </x:c>
      <x:c r="F591" s="5" t="str">
        <x:f>IF(AND(A591="",B591=""),"",IF(OR(COUNTIFS('People'!$A$6:$A$505,A591)&lt;&gt;1,COUNTIFS('Families'!$A$6:$A$305,B591)&lt;&gt;1),"Check child / family ID",IF(COUNTIFS($A$6:$A$755,A591,$B$6:$B$755,B591)&lt;&gt;1,"Duplicate child / family",IF(C591="","Add relationship type",""))))</x:f>
      </x:c>
    </x:row>
    <x:row r="592" ht="25" customHeight="1">
      <x:c r="A592" s="10"/>
      <x:c r="B592" s="10"/>
      <x:c r="C592" s="10"/>
      <x:c r="D592" s="10"/>
      <x:c r="E592" s="5" t="str">
        <x:f>IF(AND(B592&lt;&gt;"",B592='Start'!$D$5),COUNTIFS($B$6:B592,B592),"")</x:f>
      </x:c>
      <x:c r="F592" s="5" t="str">
        <x:f>IF(AND(A592="",B592=""),"",IF(OR(COUNTIFS('People'!$A$6:$A$505,A592)&lt;&gt;1,COUNTIFS('Families'!$A$6:$A$305,B592)&lt;&gt;1),"Check child / family ID",IF(COUNTIFS($A$6:$A$755,A592,$B$6:$B$755,B592)&lt;&gt;1,"Duplicate child / family",IF(C592="","Add relationship type",""))))</x:f>
      </x:c>
    </x:row>
    <x:row r="593" ht="25" customHeight="1">
      <x:c r="A593" s="10"/>
      <x:c r="B593" s="10"/>
      <x:c r="C593" s="10"/>
      <x:c r="D593" s="10"/>
      <x:c r="E593" s="5" t="str">
        <x:f>IF(AND(B593&lt;&gt;"",B593='Start'!$D$5),COUNTIFS($B$6:B593,B593),"")</x:f>
      </x:c>
      <x:c r="F593" s="5" t="str">
        <x:f>IF(AND(A593="",B593=""),"",IF(OR(COUNTIFS('People'!$A$6:$A$505,A593)&lt;&gt;1,COUNTIFS('Families'!$A$6:$A$305,B593)&lt;&gt;1),"Check child / family ID",IF(COUNTIFS($A$6:$A$755,A593,$B$6:$B$755,B593)&lt;&gt;1,"Duplicate child / family",IF(C593="","Add relationship type",""))))</x:f>
      </x:c>
    </x:row>
    <x:row r="594" ht="25" customHeight="1">
      <x:c r="A594" s="10"/>
      <x:c r="B594" s="10"/>
      <x:c r="C594" s="10"/>
      <x:c r="D594" s="10"/>
      <x:c r="E594" s="5" t="str">
        <x:f>IF(AND(B594&lt;&gt;"",B594='Start'!$D$5),COUNTIFS($B$6:B594,B594),"")</x:f>
      </x:c>
      <x:c r="F594" s="5" t="str">
        <x:f>IF(AND(A594="",B594=""),"",IF(OR(COUNTIFS('People'!$A$6:$A$505,A594)&lt;&gt;1,COUNTIFS('Families'!$A$6:$A$305,B594)&lt;&gt;1),"Check child / family ID",IF(COUNTIFS($A$6:$A$755,A594,$B$6:$B$755,B594)&lt;&gt;1,"Duplicate child / family",IF(C594="","Add relationship type",""))))</x:f>
      </x:c>
    </x:row>
    <x:row r="595" ht="25" customHeight="1">
      <x:c r="A595" s="10"/>
      <x:c r="B595" s="10"/>
      <x:c r="C595" s="10"/>
      <x:c r="D595" s="10"/>
      <x:c r="E595" s="5" t="str">
        <x:f>IF(AND(B595&lt;&gt;"",B595='Start'!$D$5),COUNTIFS($B$6:B595,B595),"")</x:f>
      </x:c>
      <x:c r="F595" s="5" t="str">
        <x:f>IF(AND(A595="",B595=""),"",IF(OR(COUNTIFS('People'!$A$6:$A$505,A595)&lt;&gt;1,COUNTIFS('Families'!$A$6:$A$305,B595)&lt;&gt;1),"Check child / family ID",IF(COUNTIFS($A$6:$A$755,A595,$B$6:$B$755,B595)&lt;&gt;1,"Duplicate child / family",IF(C595="","Add relationship type",""))))</x:f>
      </x:c>
    </x:row>
    <x:row r="596" ht="25" customHeight="1">
      <x:c r="A596" s="10"/>
      <x:c r="B596" s="10"/>
      <x:c r="C596" s="10"/>
      <x:c r="D596" s="10"/>
      <x:c r="E596" s="5" t="str">
        <x:f>IF(AND(B596&lt;&gt;"",B596='Start'!$D$5),COUNTIFS($B$6:B596,B596),"")</x:f>
      </x:c>
      <x:c r="F596" s="5" t="str">
        <x:f>IF(AND(A596="",B596=""),"",IF(OR(COUNTIFS('People'!$A$6:$A$505,A596)&lt;&gt;1,COUNTIFS('Families'!$A$6:$A$305,B596)&lt;&gt;1),"Check child / family ID",IF(COUNTIFS($A$6:$A$755,A596,$B$6:$B$755,B596)&lt;&gt;1,"Duplicate child / family",IF(C596="","Add relationship type",""))))</x:f>
      </x:c>
    </x:row>
    <x:row r="597" ht="25" customHeight="1">
      <x:c r="A597" s="10"/>
      <x:c r="B597" s="10"/>
      <x:c r="C597" s="10"/>
      <x:c r="D597" s="10"/>
      <x:c r="E597" s="5" t="str">
        <x:f>IF(AND(B597&lt;&gt;"",B597='Start'!$D$5),COUNTIFS($B$6:B597,B597),"")</x:f>
      </x:c>
      <x:c r="F597" s="5" t="str">
        <x:f>IF(AND(A597="",B597=""),"",IF(OR(COUNTIFS('People'!$A$6:$A$505,A597)&lt;&gt;1,COUNTIFS('Families'!$A$6:$A$305,B597)&lt;&gt;1),"Check child / family ID",IF(COUNTIFS($A$6:$A$755,A597,$B$6:$B$755,B597)&lt;&gt;1,"Duplicate child / family",IF(C597="","Add relationship type",""))))</x:f>
      </x:c>
    </x:row>
    <x:row r="598" ht="25" customHeight="1">
      <x:c r="A598" s="10"/>
      <x:c r="B598" s="10"/>
      <x:c r="C598" s="10"/>
      <x:c r="D598" s="10"/>
      <x:c r="E598" s="5" t="str">
        <x:f>IF(AND(B598&lt;&gt;"",B598='Start'!$D$5),COUNTIFS($B$6:B598,B598),"")</x:f>
      </x:c>
      <x:c r="F598" s="5" t="str">
        <x:f>IF(AND(A598="",B598=""),"",IF(OR(COUNTIFS('People'!$A$6:$A$505,A598)&lt;&gt;1,COUNTIFS('Families'!$A$6:$A$305,B598)&lt;&gt;1),"Check child / family ID",IF(COUNTIFS($A$6:$A$755,A598,$B$6:$B$755,B598)&lt;&gt;1,"Duplicate child / family",IF(C598="","Add relationship type",""))))</x:f>
      </x:c>
    </x:row>
    <x:row r="599" ht="25" customHeight="1">
      <x:c r="A599" s="10"/>
      <x:c r="B599" s="10"/>
      <x:c r="C599" s="10"/>
      <x:c r="D599" s="10"/>
      <x:c r="E599" s="5" t="str">
        <x:f>IF(AND(B599&lt;&gt;"",B599='Start'!$D$5),COUNTIFS($B$6:B599,B599),"")</x:f>
      </x:c>
      <x:c r="F599" s="5" t="str">
        <x:f>IF(AND(A599="",B599=""),"",IF(OR(COUNTIFS('People'!$A$6:$A$505,A599)&lt;&gt;1,COUNTIFS('Families'!$A$6:$A$305,B599)&lt;&gt;1),"Check child / family ID",IF(COUNTIFS($A$6:$A$755,A599,$B$6:$B$755,B599)&lt;&gt;1,"Duplicate child / family",IF(C599="","Add relationship type",""))))</x:f>
      </x:c>
    </x:row>
    <x:row r="600" ht="25" customHeight="1">
      <x:c r="A600" s="10"/>
      <x:c r="B600" s="10"/>
      <x:c r="C600" s="10"/>
      <x:c r="D600" s="10"/>
      <x:c r="E600" s="5" t="str">
        <x:f>IF(AND(B600&lt;&gt;"",B600='Start'!$D$5),COUNTIFS($B$6:B600,B600),"")</x:f>
      </x:c>
      <x:c r="F600" s="5" t="str">
        <x:f>IF(AND(A600="",B600=""),"",IF(OR(COUNTIFS('People'!$A$6:$A$505,A600)&lt;&gt;1,COUNTIFS('Families'!$A$6:$A$305,B600)&lt;&gt;1),"Check child / family ID",IF(COUNTIFS($A$6:$A$755,A600,$B$6:$B$755,B600)&lt;&gt;1,"Duplicate child / family",IF(C600="","Add relationship type",""))))</x:f>
      </x:c>
    </x:row>
    <x:row r="601" ht="25" customHeight="1">
      <x:c r="A601" s="10"/>
      <x:c r="B601" s="10"/>
      <x:c r="C601" s="10"/>
      <x:c r="D601" s="10"/>
      <x:c r="E601" s="5" t="str">
        <x:f>IF(AND(B601&lt;&gt;"",B601='Start'!$D$5),COUNTIFS($B$6:B601,B601),"")</x:f>
      </x:c>
      <x:c r="F601" s="5" t="str">
        <x:f>IF(AND(A601="",B601=""),"",IF(OR(COUNTIFS('People'!$A$6:$A$505,A601)&lt;&gt;1,COUNTIFS('Families'!$A$6:$A$305,B601)&lt;&gt;1),"Check child / family ID",IF(COUNTIFS($A$6:$A$755,A601,$B$6:$B$755,B601)&lt;&gt;1,"Duplicate child / family",IF(C601="","Add relationship type",""))))</x:f>
      </x:c>
    </x:row>
    <x:row r="602" ht="25" customHeight="1">
      <x:c r="A602" s="10"/>
      <x:c r="B602" s="10"/>
      <x:c r="C602" s="10"/>
      <x:c r="D602" s="10"/>
      <x:c r="E602" s="5" t="str">
        <x:f>IF(AND(B602&lt;&gt;"",B602='Start'!$D$5),COUNTIFS($B$6:B602,B602),"")</x:f>
      </x:c>
      <x:c r="F602" s="5" t="str">
        <x:f>IF(AND(A602="",B602=""),"",IF(OR(COUNTIFS('People'!$A$6:$A$505,A602)&lt;&gt;1,COUNTIFS('Families'!$A$6:$A$305,B602)&lt;&gt;1),"Check child / family ID",IF(COUNTIFS($A$6:$A$755,A602,$B$6:$B$755,B602)&lt;&gt;1,"Duplicate child / family",IF(C602="","Add relationship type",""))))</x:f>
      </x:c>
    </x:row>
    <x:row r="603" ht="25" customHeight="1">
      <x:c r="A603" s="10"/>
      <x:c r="B603" s="10"/>
      <x:c r="C603" s="10"/>
      <x:c r="D603" s="10"/>
      <x:c r="E603" s="5" t="str">
        <x:f>IF(AND(B603&lt;&gt;"",B603='Start'!$D$5),COUNTIFS($B$6:B603,B603),"")</x:f>
      </x:c>
      <x:c r="F603" s="5" t="str">
        <x:f>IF(AND(A603="",B603=""),"",IF(OR(COUNTIFS('People'!$A$6:$A$505,A603)&lt;&gt;1,COUNTIFS('Families'!$A$6:$A$305,B603)&lt;&gt;1),"Check child / family ID",IF(COUNTIFS($A$6:$A$755,A603,$B$6:$B$755,B603)&lt;&gt;1,"Duplicate child / family",IF(C603="","Add relationship type",""))))</x:f>
      </x:c>
    </x:row>
    <x:row r="604" ht="25" customHeight="1">
      <x:c r="A604" s="10"/>
      <x:c r="B604" s="10"/>
      <x:c r="C604" s="10"/>
      <x:c r="D604" s="10"/>
      <x:c r="E604" s="5" t="str">
        <x:f>IF(AND(B604&lt;&gt;"",B604='Start'!$D$5),COUNTIFS($B$6:B604,B604),"")</x:f>
      </x:c>
      <x:c r="F604" s="5" t="str">
        <x:f>IF(AND(A604="",B604=""),"",IF(OR(COUNTIFS('People'!$A$6:$A$505,A604)&lt;&gt;1,COUNTIFS('Families'!$A$6:$A$305,B604)&lt;&gt;1),"Check child / family ID",IF(COUNTIFS($A$6:$A$755,A604,$B$6:$B$755,B604)&lt;&gt;1,"Duplicate child / family",IF(C604="","Add relationship type",""))))</x:f>
      </x:c>
    </x:row>
    <x:row r="605" ht="25" customHeight="1">
      <x:c r="A605" s="10"/>
      <x:c r="B605" s="10"/>
      <x:c r="C605" s="10"/>
      <x:c r="D605" s="10"/>
      <x:c r="E605" s="5" t="str">
        <x:f>IF(AND(B605&lt;&gt;"",B605='Start'!$D$5),COUNTIFS($B$6:B605,B605),"")</x:f>
      </x:c>
      <x:c r="F605" s="5" t="str">
        <x:f>IF(AND(A605="",B605=""),"",IF(OR(COUNTIFS('People'!$A$6:$A$505,A605)&lt;&gt;1,COUNTIFS('Families'!$A$6:$A$305,B605)&lt;&gt;1),"Check child / family ID",IF(COUNTIFS($A$6:$A$755,A605,$B$6:$B$755,B605)&lt;&gt;1,"Duplicate child / family",IF(C605="","Add relationship type",""))))</x:f>
      </x:c>
    </x:row>
    <x:row r="606" ht="25" customHeight="1">
      <x:c r="A606" s="10"/>
      <x:c r="B606" s="10"/>
      <x:c r="C606" s="10"/>
      <x:c r="D606" s="10"/>
      <x:c r="E606" s="5" t="str">
        <x:f>IF(AND(B606&lt;&gt;"",B606='Start'!$D$5),COUNTIFS($B$6:B606,B606),"")</x:f>
      </x:c>
      <x:c r="F606" s="5" t="str">
        <x:f>IF(AND(A606="",B606=""),"",IF(OR(COUNTIFS('People'!$A$6:$A$505,A606)&lt;&gt;1,COUNTIFS('Families'!$A$6:$A$305,B606)&lt;&gt;1),"Check child / family ID",IF(COUNTIFS($A$6:$A$755,A606,$B$6:$B$755,B606)&lt;&gt;1,"Duplicate child / family",IF(C606="","Add relationship type",""))))</x:f>
      </x:c>
    </x:row>
    <x:row r="607" ht="25" customHeight="1">
      <x:c r="A607" s="10"/>
      <x:c r="B607" s="10"/>
      <x:c r="C607" s="10"/>
      <x:c r="D607" s="10"/>
      <x:c r="E607" s="5" t="str">
        <x:f>IF(AND(B607&lt;&gt;"",B607='Start'!$D$5),COUNTIFS($B$6:B607,B607),"")</x:f>
      </x:c>
      <x:c r="F607" s="5" t="str">
        <x:f>IF(AND(A607="",B607=""),"",IF(OR(COUNTIFS('People'!$A$6:$A$505,A607)&lt;&gt;1,COUNTIFS('Families'!$A$6:$A$305,B607)&lt;&gt;1),"Check child / family ID",IF(COUNTIFS($A$6:$A$755,A607,$B$6:$B$755,B607)&lt;&gt;1,"Duplicate child / family",IF(C607="","Add relationship type",""))))</x:f>
      </x:c>
    </x:row>
    <x:row r="608" ht="25" customHeight="1">
      <x:c r="A608" s="10"/>
      <x:c r="B608" s="10"/>
      <x:c r="C608" s="10"/>
      <x:c r="D608" s="10"/>
      <x:c r="E608" s="5" t="str">
        <x:f>IF(AND(B608&lt;&gt;"",B608='Start'!$D$5),COUNTIFS($B$6:B608,B608),"")</x:f>
      </x:c>
      <x:c r="F608" s="5" t="str">
        <x:f>IF(AND(A608="",B608=""),"",IF(OR(COUNTIFS('People'!$A$6:$A$505,A608)&lt;&gt;1,COUNTIFS('Families'!$A$6:$A$305,B608)&lt;&gt;1),"Check child / family ID",IF(COUNTIFS($A$6:$A$755,A608,$B$6:$B$755,B608)&lt;&gt;1,"Duplicate child / family",IF(C608="","Add relationship type",""))))</x:f>
      </x:c>
    </x:row>
    <x:row r="609" ht="25" customHeight="1">
      <x:c r="A609" s="10"/>
      <x:c r="B609" s="10"/>
      <x:c r="C609" s="10"/>
      <x:c r="D609" s="10"/>
      <x:c r="E609" s="5" t="str">
        <x:f>IF(AND(B609&lt;&gt;"",B609='Start'!$D$5),COUNTIFS($B$6:B609,B609),"")</x:f>
      </x:c>
      <x:c r="F609" s="5" t="str">
        <x:f>IF(AND(A609="",B609=""),"",IF(OR(COUNTIFS('People'!$A$6:$A$505,A609)&lt;&gt;1,COUNTIFS('Families'!$A$6:$A$305,B609)&lt;&gt;1),"Check child / family ID",IF(COUNTIFS($A$6:$A$755,A609,$B$6:$B$755,B609)&lt;&gt;1,"Duplicate child / family",IF(C609="","Add relationship type",""))))</x:f>
      </x:c>
    </x:row>
    <x:row r="610" ht="25" customHeight="1">
      <x:c r="A610" s="10"/>
      <x:c r="B610" s="10"/>
      <x:c r="C610" s="10"/>
      <x:c r="D610" s="10"/>
      <x:c r="E610" s="5" t="str">
        <x:f>IF(AND(B610&lt;&gt;"",B610='Start'!$D$5),COUNTIFS($B$6:B610,B610),"")</x:f>
      </x:c>
      <x:c r="F610" s="5" t="str">
        <x:f>IF(AND(A610="",B610=""),"",IF(OR(COUNTIFS('People'!$A$6:$A$505,A610)&lt;&gt;1,COUNTIFS('Families'!$A$6:$A$305,B610)&lt;&gt;1),"Check child / family ID",IF(COUNTIFS($A$6:$A$755,A610,$B$6:$B$755,B610)&lt;&gt;1,"Duplicate child / family",IF(C610="","Add relationship type",""))))</x:f>
      </x:c>
    </x:row>
    <x:row r="611" ht="25" customHeight="1">
      <x:c r="A611" s="10"/>
      <x:c r="B611" s="10"/>
      <x:c r="C611" s="10"/>
      <x:c r="D611" s="10"/>
      <x:c r="E611" s="5" t="str">
        <x:f>IF(AND(B611&lt;&gt;"",B611='Start'!$D$5),COUNTIFS($B$6:B611,B611),"")</x:f>
      </x:c>
      <x:c r="F611" s="5" t="str">
        <x:f>IF(AND(A611="",B611=""),"",IF(OR(COUNTIFS('People'!$A$6:$A$505,A611)&lt;&gt;1,COUNTIFS('Families'!$A$6:$A$305,B611)&lt;&gt;1),"Check child / family ID",IF(COUNTIFS($A$6:$A$755,A611,$B$6:$B$755,B611)&lt;&gt;1,"Duplicate child / family",IF(C611="","Add relationship type",""))))</x:f>
      </x:c>
    </x:row>
    <x:row r="612" ht="25" customHeight="1">
      <x:c r="A612" s="10"/>
      <x:c r="B612" s="10"/>
      <x:c r="C612" s="10"/>
      <x:c r="D612" s="10"/>
      <x:c r="E612" s="5" t="str">
        <x:f>IF(AND(B612&lt;&gt;"",B612='Start'!$D$5),COUNTIFS($B$6:B612,B612),"")</x:f>
      </x:c>
      <x:c r="F612" s="5" t="str">
        <x:f>IF(AND(A612="",B612=""),"",IF(OR(COUNTIFS('People'!$A$6:$A$505,A612)&lt;&gt;1,COUNTIFS('Families'!$A$6:$A$305,B612)&lt;&gt;1),"Check child / family ID",IF(COUNTIFS($A$6:$A$755,A612,$B$6:$B$755,B612)&lt;&gt;1,"Duplicate child / family",IF(C612="","Add relationship type",""))))</x:f>
      </x:c>
    </x:row>
    <x:row r="613" ht="25" customHeight="1">
      <x:c r="A613" s="10"/>
      <x:c r="B613" s="10"/>
      <x:c r="C613" s="10"/>
      <x:c r="D613" s="10"/>
      <x:c r="E613" s="5" t="str">
        <x:f>IF(AND(B613&lt;&gt;"",B613='Start'!$D$5),COUNTIFS($B$6:B613,B613),"")</x:f>
      </x:c>
      <x:c r="F613" s="5" t="str">
        <x:f>IF(AND(A613="",B613=""),"",IF(OR(COUNTIFS('People'!$A$6:$A$505,A613)&lt;&gt;1,COUNTIFS('Families'!$A$6:$A$305,B613)&lt;&gt;1),"Check child / family ID",IF(COUNTIFS($A$6:$A$755,A613,$B$6:$B$755,B613)&lt;&gt;1,"Duplicate child / family",IF(C613="","Add relationship type",""))))</x:f>
      </x:c>
    </x:row>
    <x:row r="614" ht="25" customHeight="1">
      <x:c r="A614" s="10"/>
      <x:c r="B614" s="10"/>
      <x:c r="C614" s="10"/>
      <x:c r="D614" s="10"/>
      <x:c r="E614" s="5" t="str">
        <x:f>IF(AND(B614&lt;&gt;"",B614='Start'!$D$5),COUNTIFS($B$6:B614,B614),"")</x:f>
      </x:c>
      <x:c r="F614" s="5" t="str">
        <x:f>IF(AND(A614="",B614=""),"",IF(OR(COUNTIFS('People'!$A$6:$A$505,A614)&lt;&gt;1,COUNTIFS('Families'!$A$6:$A$305,B614)&lt;&gt;1),"Check child / family ID",IF(COUNTIFS($A$6:$A$755,A614,$B$6:$B$755,B614)&lt;&gt;1,"Duplicate child / family",IF(C614="","Add relationship type",""))))</x:f>
      </x:c>
    </x:row>
    <x:row r="615" ht="25" customHeight="1">
      <x:c r="A615" s="10"/>
      <x:c r="B615" s="10"/>
      <x:c r="C615" s="10"/>
      <x:c r="D615" s="10"/>
      <x:c r="E615" s="5" t="str">
        <x:f>IF(AND(B615&lt;&gt;"",B615='Start'!$D$5),COUNTIFS($B$6:B615,B615),"")</x:f>
      </x:c>
      <x:c r="F615" s="5" t="str">
        <x:f>IF(AND(A615="",B615=""),"",IF(OR(COUNTIFS('People'!$A$6:$A$505,A615)&lt;&gt;1,COUNTIFS('Families'!$A$6:$A$305,B615)&lt;&gt;1),"Check child / family ID",IF(COUNTIFS($A$6:$A$755,A615,$B$6:$B$755,B615)&lt;&gt;1,"Duplicate child / family",IF(C615="","Add relationship type",""))))</x:f>
      </x:c>
    </x:row>
    <x:row r="616" ht="25" customHeight="1">
      <x:c r="A616" s="10"/>
      <x:c r="B616" s="10"/>
      <x:c r="C616" s="10"/>
      <x:c r="D616" s="10"/>
      <x:c r="E616" s="5" t="str">
        <x:f>IF(AND(B616&lt;&gt;"",B616='Start'!$D$5),COUNTIFS($B$6:B616,B616),"")</x:f>
      </x:c>
      <x:c r="F616" s="5" t="str">
        <x:f>IF(AND(A616="",B616=""),"",IF(OR(COUNTIFS('People'!$A$6:$A$505,A616)&lt;&gt;1,COUNTIFS('Families'!$A$6:$A$305,B616)&lt;&gt;1),"Check child / family ID",IF(COUNTIFS($A$6:$A$755,A616,$B$6:$B$755,B616)&lt;&gt;1,"Duplicate child / family",IF(C616="","Add relationship type",""))))</x:f>
      </x:c>
    </x:row>
    <x:row r="617" ht="25" customHeight="1">
      <x:c r="A617" s="10"/>
      <x:c r="B617" s="10"/>
      <x:c r="C617" s="10"/>
      <x:c r="D617" s="10"/>
      <x:c r="E617" s="5" t="str">
        <x:f>IF(AND(B617&lt;&gt;"",B617='Start'!$D$5),COUNTIFS($B$6:B617,B617),"")</x:f>
      </x:c>
      <x:c r="F617" s="5" t="str">
        <x:f>IF(AND(A617="",B617=""),"",IF(OR(COUNTIFS('People'!$A$6:$A$505,A617)&lt;&gt;1,COUNTIFS('Families'!$A$6:$A$305,B617)&lt;&gt;1),"Check child / family ID",IF(COUNTIFS($A$6:$A$755,A617,$B$6:$B$755,B617)&lt;&gt;1,"Duplicate child / family",IF(C617="","Add relationship type",""))))</x:f>
      </x:c>
    </x:row>
    <x:row r="618" ht="25" customHeight="1">
      <x:c r="A618" s="10"/>
      <x:c r="B618" s="10"/>
      <x:c r="C618" s="10"/>
      <x:c r="D618" s="10"/>
      <x:c r="E618" s="5" t="str">
        <x:f>IF(AND(B618&lt;&gt;"",B618='Start'!$D$5),COUNTIFS($B$6:B618,B618),"")</x:f>
      </x:c>
      <x:c r="F618" s="5" t="str">
        <x:f>IF(AND(A618="",B618=""),"",IF(OR(COUNTIFS('People'!$A$6:$A$505,A618)&lt;&gt;1,COUNTIFS('Families'!$A$6:$A$305,B618)&lt;&gt;1),"Check child / family ID",IF(COUNTIFS($A$6:$A$755,A618,$B$6:$B$755,B618)&lt;&gt;1,"Duplicate child / family",IF(C618="","Add relationship type",""))))</x:f>
      </x:c>
    </x:row>
    <x:row r="619" ht="25" customHeight="1">
      <x:c r="A619" s="10"/>
      <x:c r="B619" s="10"/>
      <x:c r="C619" s="10"/>
      <x:c r="D619" s="10"/>
      <x:c r="E619" s="5" t="str">
        <x:f>IF(AND(B619&lt;&gt;"",B619='Start'!$D$5),COUNTIFS($B$6:B619,B619),"")</x:f>
      </x:c>
      <x:c r="F619" s="5" t="str">
        <x:f>IF(AND(A619="",B619=""),"",IF(OR(COUNTIFS('People'!$A$6:$A$505,A619)&lt;&gt;1,COUNTIFS('Families'!$A$6:$A$305,B619)&lt;&gt;1),"Check child / family ID",IF(COUNTIFS($A$6:$A$755,A619,$B$6:$B$755,B619)&lt;&gt;1,"Duplicate child / family",IF(C619="","Add relationship type",""))))</x:f>
      </x:c>
    </x:row>
    <x:row r="620" ht="25" customHeight="1">
      <x:c r="A620" s="10"/>
      <x:c r="B620" s="10"/>
      <x:c r="C620" s="10"/>
      <x:c r="D620" s="10"/>
      <x:c r="E620" s="5" t="str">
        <x:f>IF(AND(B620&lt;&gt;"",B620='Start'!$D$5),COUNTIFS($B$6:B620,B620),"")</x:f>
      </x:c>
      <x:c r="F620" s="5" t="str">
        <x:f>IF(AND(A620="",B620=""),"",IF(OR(COUNTIFS('People'!$A$6:$A$505,A620)&lt;&gt;1,COUNTIFS('Families'!$A$6:$A$305,B620)&lt;&gt;1),"Check child / family ID",IF(COUNTIFS($A$6:$A$755,A620,$B$6:$B$755,B620)&lt;&gt;1,"Duplicate child / family",IF(C620="","Add relationship type",""))))</x:f>
      </x:c>
    </x:row>
    <x:row r="621" ht="25" customHeight="1">
      <x:c r="A621" s="10"/>
      <x:c r="B621" s="10"/>
      <x:c r="C621" s="10"/>
      <x:c r="D621" s="10"/>
      <x:c r="E621" s="5" t="str">
        <x:f>IF(AND(B621&lt;&gt;"",B621='Start'!$D$5),COUNTIFS($B$6:B621,B621),"")</x:f>
      </x:c>
      <x:c r="F621" s="5" t="str">
        <x:f>IF(AND(A621="",B621=""),"",IF(OR(COUNTIFS('People'!$A$6:$A$505,A621)&lt;&gt;1,COUNTIFS('Families'!$A$6:$A$305,B621)&lt;&gt;1),"Check child / family ID",IF(COUNTIFS($A$6:$A$755,A621,$B$6:$B$755,B621)&lt;&gt;1,"Duplicate child / family",IF(C621="","Add relationship type",""))))</x:f>
      </x:c>
    </x:row>
    <x:row r="622" ht="25" customHeight="1">
      <x:c r="A622" s="10"/>
      <x:c r="B622" s="10"/>
      <x:c r="C622" s="10"/>
      <x:c r="D622" s="10"/>
      <x:c r="E622" s="5" t="str">
        <x:f>IF(AND(B622&lt;&gt;"",B622='Start'!$D$5),COUNTIFS($B$6:B622,B622),"")</x:f>
      </x:c>
      <x:c r="F622" s="5" t="str">
        <x:f>IF(AND(A622="",B622=""),"",IF(OR(COUNTIFS('People'!$A$6:$A$505,A622)&lt;&gt;1,COUNTIFS('Families'!$A$6:$A$305,B622)&lt;&gt;1),"Check child / family ID",IF(COUNTIFS($A$6:$A$755,A622,$B$6:$B$755,B622)&lt;&gt;1,"Duplicate child / family",IF(C622="","Add relationship type",""))))</x:f>
      </x:c>
    </x:row>
    <x:row r="623" ht="25" customHeight="1">
      <x:c r="A623" s="10"/>
      <x:c r="B623" s="10"/>
      <x:c r="C623" s="10"/>
      <x:c r="D623" s="10"/>
      <x:c r="E623" s="5" t="str">
        <x:f>IF(AND(B623&lt;&gt;"",B623='Start'!$D$5),COUNTIFS($B$6:B623,B623),"")</x:f>
      </x:c>
      <x:c r="F623" s="5" t="str">
        <x:f>IF(AND(A623="",B623=""),"",IF(OR(COUNTIFS('People'!$A$6:$A$505,A623)&lt;&gt;1,COUNTIFS('Families'!$A$6:$A$305,B623)&lt;&gt;1),"Check child / family ID",IF(COUNTIFS($A$6:$A$755,A623,$B$6:$B$755,B623)&lt;&gt;1,"Duplicate child / family",IF(C623="","Add relationship type",""))))</x:f>
      </x:c>
    </x:row>
    <x:row r="624" ht="25" customHeight="1">
      <x:c r="A624" s="10"/>
      <x:c r="B624" s="10"/>
      <x:c r="C624" s="10"/>
      <x:c r="D624" s="10"/>
      <x:c r="E624" s="5" t="str">
        <x:f>IF(AND(B624&lt;&gt;"",B624='Start'!$D$5),COUNTIFS($B$6:B624,B624),"")</x:f>
      </x:c>
      <x:c r="F624" s="5" t="str">
        <x:f>IF(AND(A624="",B624=""),"",IF(OR(COUNTIFS('People'!$A$6:$A$505,A624)&lt;&gt;1,COUNTIFS('Families'!$A$6:$A$305,B624)&lt;&gt;1),"Check child / family ID",IF(COUNTIFS($A$6:$A$755,A624,$B$6:$B$755,B624)&lt;&gt;1,"Duplicate child / family",IF(C624="","Add relationship type",""))))</x:f>
      </x:c>
    </x:row>
    <x:row r="625" ht="25" customHeight="1">
      <x:c r="A625" s="10"/>
      <x:c r="B625" s="10"/>
      <x:c r="C625" s="10"/>
      <x:c r="D625" s="10"/>
      <x:c r="E625" s="5" t="str">
        <x:f>IF(AND(B625&lt;&gt;"",B625='Start'!$D$5),COUNTIFS($B$6:B625,B625),"")</x:f>
      </x:c>
      <x:c r="F625" s="5" t="str">
        <x:f>IF(AND(A625="",B625=""),"",IF(OR(COUNTIFS('People'!$A$6:$A$505,A625)&lt;&gt;1,COUNTIFS('Families'!$A$6:$A$305,B625)&lt;&gt;1),"Check child / family ID",IF(COUNTIFS($A$6:$A$755,A625,$B$6:$B$755,B625)&lt;&gt;1,"Duplicate child / family",IF(C625="","Add relationship type",""))))</x:f>
      </x:c>
    </x:row>
    <x:row r="626" ht="25" customHeight="1">
      <x:c r="A626" s="10"/>
      <x:c r="B626" s="10"/>
      <x:c r="C626" s="10"/>
      <x:c r="D626" s="10"/>
      <x:c r="E626" s="5" t="str">
        <x:f>IF(AND(B626&lt;&gt;"",B626='Start'!$D$5),COUNTIFS($B$6:B626,B626),"")</x:f>
      </x:c>
      <x:c r="F626" s="5" t="str">
        <x:f>IF(AND(A626="",B626=""),"",IF(OR(COUNTIFS('People'!$A$6:$A$505,A626)&lt;&gt;1,COUNTIFS('Families'!$A$6:$A$305,B626)&lt;&gt;1),"Check child / family ID",IF(COUNTIFS($A$6:$A$755,A626,$B$6:$B$755,B626)&lt;&gt;1,"Duplicate child / family",IF(C626="","Add relationship type",""))))</x:f>
      </x:c>
    </x:row>
    <x:row r="627" ht="25" customHeight="1">
      <x:c r="A627" s="10"/>
      <x:c r="B627" s="10"/>
      <x:c r="C627" s="10"/>
      <x:c r="D627" s="10"/>
      <x:c r="E627" s="5" t="str">
        <x:f>IF(AND(B627&lt;&gt;"",B627='Start'!$D$5),COUNTIFS($B$6:B627,B627),"")</x:f>
      </x:c>
      <x:c r="F627" s="5" t="str">
        <x:f>IF(AND(A627="",B627=""),"",IF(OR(COUNTIFS('People'!$A$6:$A$505,A627)&lt;&gt;1,COUNTIFS('Families'!$A$6:$A$305,B627)&lt;&gt;1),"Check child / family ID",IF(COUNTIFS($A$6:$A$755,A627,$B$6:$B$755,B627)&lt;&gt;1,"Duplicate child / family",IF(C627="","Add relationship type",""))))</x:f>
      </x:c>
    </x:row>
    <x:row r="628" ht="25" customHeight="1">
      <x:c r="A628" s="10"/>
      <x:c r="B628" s="10"/>
      <x:c r="C628" s="10"/>
      <x:c r="D628" s="10"/>
      <x:c r="E628" s="5" t="str">
        <x:f>IF(AND(B628&lt;&gt;"",B628='Start'!$D$5),COUNTIFS($B$6:B628,B628),"")</x:f>
      </x:c>
      <x:c r="F628" s="5" t="str">
        <x:f>IF(AND(A628="",B628=""),"",IF(OR(COUNTIFS('People'!$A$6:$A$505,A628)&lt;&gt;1,COUNTIFS('Families'!$A$6:$A$305,B628)&lt;&gt;1),"Check child / family ID",IF(COUNTIFS($A$6:$A$755,A628,$B$6:$B$755,B628)&lt;&gt;1,"Duplicate child / family",IF(C628="","Add relationship type",""))))</x:f>
      </x:c>
    </x:row>
    <x:row r="629" ht="25" customHeight="1">
      <x:c r="A629" s="10"/>
      <x:c r="B629" s="10"/>
      <x:c r="C629" s="10"/>
      <x:c r="D629" s="10"/>
      <x:c r="E629" s="5" t="str">
        <x:f>IF(AND(B629&lt;&gt;"",B629='Start'!$D$5),COUNTIFS($B$6:B629,B629),"")</x:f>
      </x:c>
      <x:c r="F629" s="5" t="str">
        <x:f>IF(AND(A629="",B629=""),"",IF(OR(COUNTIFS('People'!$A$6:$A$505,A629)&lt;&gt;1,COUNTIFS('Families'!$A$6:$A$305,B629)&lt;&gt;1),"Check child / family ID",IF(COUNTIFS($A$6:$A$755,A629,$B$6:$B$755,B629)&lt;&gt;1,"Duplicate child / family",IF(C629="","Add relationship type",""))))</x:f>
      </x:c>
    </x:row>
    <x:row r="630" ht="25" customHeight="1">
      <x:c r="A630" s="10"/>
      <x:c r="B630" s="10"/>
      <x:c r="C630" s="10"/>
      <x:c r="D630" s="10"/>
      <x:c r="E630" s="5" t="str">
        <x:f>IF(AND(B630&lt;&gt;"",B630='Start'!$D$5),COUNTIFS($B$6:B630,B630),"")</x:f>
      </x:c>
      <x:c r="F630" s="5" t="str">
        <x:f>IF(AND(A630="",B630=""),"",IF(OR(COUNTIFS('People'!$A$6:$A$505,A630)&lt;&gt;1,COUNTIFS('Families'!$A$6:$A$305,B630)&lt;&gt;1),"Check child / family ID",IF(COUNTIFS($A$6:$A$755,A630,$B$6:$B$755,B630)&lt;&gt;1,"Duplicate child / family",IF(C630="","Add relationship type",""))))</x:f>
      </x:c>
    </x:row>
    <x:row r="631" ht="25" customHeight="1">
      <x:c r="A631" s="10"/>
      <x:c r="B631" s="10"/>
      <x:c r="C631" s="10"/>
      <x:c r="D631" s="10"/>
      <x:c r="E631" s="5" t="str">
        <x:f>IF(AND(B631&lt;&gt;"",B631='Start'!$D$5),COUNTIFS($B$6:B631,B631),"")</x:f>
      </x:c>
      <x:c r="F631" s="5" t="str">
        <x:f>IF(AND(A631="",B631=""),"",IF(OR(COUNTIFS('People'!$A$6:$A$505,A631)&lt;&gt;1,COUNTIFS('Families'!$A$6:$A$305,B631)&lt;&gt;1),"Check child / family ID",IF(COUNTIFS($A$6:$A$755,A631,$B$6:$B$755,B631)&lt;&gt;1,"Duplicate child / family",IF(C631="","Add relationship type",""))))</x:f>
      </x:c>
    </x:row>
    <x:row r="632" ht="25" customHeight="1">
      <x:c r="A632" s="10"/>
      <x:c r="B632" s="10"/>
      <x:c r="C632" s="10"/>
      <x:c r="D632" s="10"/>
      <x:c r="E632" s="5" t="str">
        <x:f>IF(AND(B632&lt;&gt;"",B632='Start'!$D$5),COUNTIFS($B$6:B632,B632),"")</x:f>
      </x:c>
      <x:c r="F632" s="5" t="str">
        <x:f>IF(AND(A632="",B632=""),"",IF(OR(COUNTIFS('People'!$A$6:$A$505,A632)&lt;&gt;1,COUNTIFS('Families'!$A$6:$A$305,B632)&lt;&gt;1),"Check child / family ID",IF(COUNTIFS($A$6:$A$755,A632,$B$6:$B$755,B632)&lt;&gt;1,"Duplicate child / family",IF(C632="","Add relationship type",""))))</x:f>
      </x:c>
    </x:row>
    <x:row r="633" ht="25" customHeight="1">
      <x:c r="A633" s="10"/>
      <x:c r="B633" s="10"/>
      <x:c r="C633" s="10"/>
      <x:c r="D633" s="10"/>
      <x:c r="E633" s="5" t="str">
        <x:f>IF(AND(B633&lt;&gt;"",B633='Start'!$D$5),COUNTIFS($B$6:B633,B633),"")</x:f>
      </x:c>
      <x:c r="F633" s="5" t="str">
        <x:f>IF(AND(A633="",B633=""),"",IF(OR(COUNTIFS('People'!$A$6:$A$505,A633)&lt;&gt;1,COUNTIFS('Families'!$A$6:$A$305,B633)&lt;&gt;1),"Check child / family ID",IF(COUNTIFS($A$6:$A$755,A633,$B$6:$B$755,B633)&lt;&gt;1,"Duplicate child / family",IF(C633="","Add relationship type",""))))</x:f>
      </x:c>
    </x:row>
    <x:row r="634" ht="25" customHeight="1">
      <x:c r="A634" s="10"/>
      <x:c r="B634" s="10"/>
      <x:c r="C634" s="10"/>
      <x:c r="D634" s="10"/>
      <x:c r="E634" s="5" t="str">
        <x:f>IF(AND(B634&lt;&gt;"",B634='Start'!$D$5),COUNTIFS($B$6:B634,B634),"")</x:f>
      </x:c>
      <x:c r="F634" s="5" t="str">
        <x:f>IF(AND(A634="",B634=""),"",IF(OR(COUNTIFS('People'!$A$6:$A$505,A634)&lt;&gt;1,COUNTIFS('Families'!$A$6:$A$305,B634)&lt;&gt;1),"Check child / family ID",IF(COUNTIFS($A$6:$A$755,A634,$B$6:$B$755,B634)&lt;&gt;1,"Duplicate child / family",IF(C634="","Add relationship type",""))))</x:f>
      </x:c>
    </x:row>
    <x:row r="635" ht="25" customHeight="1">
      <x:c r="A635" s="10"/>
      <x:c r="B635" s="10"/>
      <x:c r="C635" s="10"/>
      <x:c r="D635" s="10"/>
      <x:c r="E635" s="5" t="str">
        <x:f>IF(AND(B635&lt;&gt;"",B635='Start'!$D$5),COUNTIFS($B$6:B635,B635),"")</x:f>
      </x:c>
      <x:c r="F635" s="5" t="str">
        <x:f>IF(AND(A635="",B635=""),"",IF(OR(COUNTIFS('People'!$A$6:$A$505,A635)&lt;&gt;1,COUNTIFS('Families'!$A$6:$A$305,B635)&lt;&gt;1),"Check child / family ID",IF(COUNTIFS($A$6:$A$755,A635,$B$6:$B$755,B635)&lt;&gt;1,"Duplicate child / family",IF(C635="","Add relationship type",""))))</x:f>
      </x:c>
    </x:row>
    <x:row r="636" ht="25" customHeight="1">
      <x:c r="A636" s="10"/>
      <x:c r="B636" s="10"/>
      <x:c r="C636" s="10"/>
      <x:c r="D636" s="10"/>
      <x:c r="E636" s="5" t="str">
        <x:f>IF(AND(B636&lt;&gt;"",B636='Start'!$D$5),COUNTIFS($B$6:B636,B636),"")</x:f>
      </x:c>
      <x:c r="F636" s="5" t="str">
        <x:f>IF(AND(A636="",B636=""),"",IF(OR(COUNTIFS('People'!$A$6:$A$505,A636)&lt;&gt;1,COUNTIFS('Families'!$A$6:$A$305,B636)&lt;&gt;1),"Check child / family ID",IF(COUNTIFS($A$6:$A$755,A636,$B$6:$B$755,B636)&lt;&gt;1,"Duplicate child / family",IF(C636="","Add relationship type",""))))</x:f>
      </x:c>
    </x:row>
    <x:row r="637" ht="25" customHeight="1">
      <x:c r="A637" s="10"/>
      <x:c r="B637" s="10"/>
      <x:c r="C637" s="10"/>
      <x:c r="D637" s="10"/>
      <x:c r="E637" s="5" t="str">
        <x:f>IF(AND(B637&lt;&gt;"",B637='Start'!$D$5),COUNTIFS($B$6:B637,B637),"")</x:f>
      </x:c>
      <x:c r="F637" s="5" t="str">
        <x:f>IF(AND(A637="",B637=""),"",IF(OR(COUNTIFS('People'!$A$6:$A$505,A637)&lt;&gt;1,COUNTIFS('Families'!$A$6:$A$305,B637)&lt;&gt;1),"Check child / family ID",IF(COUNTIFS($A$6:$A$755,A637,$B$6:$B$755,B637)&lt;&gt;1,"Duplicate child / family",IF(C637="","Add relationship type",""))))</x:f>
      </x:c>
    </x:row>
    <x:row r="638" ht="25" customHeight="1">
      <x:c r="A638" s="10"/>
      <x:c r="B638" s="10"/>
      <x:c r="C638" s="10"/>
      <x:c r="D638" s="10"/>
      <x:c r="E638" s="5" t="str">
        <x:f>IF(AND(B638&lt;&gt;"",B638='Start'!$D$5),COUNTIFS($B$6:B638,B638),"")</x:f>
      </x:c>
      <x:c r="F638" s="5" t="str">
        <x:f>IF(AND(A638="",B638=""),"",IF(OR(COUNTIFS('People'!$A$6:$A$505,A638)&lt;&gt;1,COUNTIFS('Families'!$A$6:$A$305,B638)&lt;&gt;1),"Check child / family ID",IF(COUNTIFS($A$6:$A$755,A638,$B$6:$B$755,B638)&lt;&gt;1,"Duplicate child / family",IF(C638="","Add relationship type",""))))</x:f>
      </x:c>
    </x:row>
    <x:row r="639" ht="25" customHeight="1">
      <x:c r="A639" s="10"/>
      <x:c r="B639" s="10"/>
      <x:c r="C639" s="10"/>
      <x:c r="D639" s="10"/>
      <x:c r="E639" s="5" t="str">
        <x:f>IF(AND(B639&lt;&gt;"",B639='Start'!$D$5),COUNTIFS($B$6:B639,B639),"")</x:f>
      </x:c>
      <x:c r="F639" s="5" t="str">
        <x:f>IF(AND(A639="",B639=""),"",IF(OR(COUNTIFS('People'!$A$6:$A$505,A639)&lt;&gt;1,COUNTIFS('Families'!$A$6:$A$305,B639)&lt;&gt;1),"Check child / family ID",IF(COUNTIFS($A$6:$A$755,A639,$B$6:$B$755,B639)&lt;&gt;1,"Duplicate child / family",IF(C639="","Add relationship type",""))))</x:f>
      </x:c>
    </x:row>
    <x:row r="640" ht="25" customHeight="1">
      <x:c r="A640" s="10"/>
      <x:c r="B640" s="10"/>
      <x:c r="C640" s="10"/>
      <x:c r="D640" s="10"/>
      <x:c r="E640" s="5" t="str">
        <x:f>IF(AND(B640&lt;&gt;"",B640='Start'!$D$5),COUNTIFS($B$6:B640,B640),"")</x:f>
      </x:c>
      <x:c r="F640" s="5" t="str">
        <x:f>IF(AND(A640="",B640=""),"",IF(OR(COUNTIFS('People'!$A$6:$A$505,A640)&lt;&gt;1,COUNTIFS('Families'!$A$6:$A$305,B640)&lt;&gt;1),"Check child / family ID",IF(COUNTIFS($A$6:$A$755,A640,$B$6:$B$755,B640)&lt;&gt;1,"Duplicate child / family",IF(C640="","Add relationship type",""))))</x:f>
      </x:c>
    </x:row>
    <x:row r="641" ht="25" customHeight="1">
      <x:c r="A641" s="10"/>
      <x:c r="B641" s="10"/>
      <x:c r="C641" s="10"/>
      <x:c r="D641" s="10"/>
      <x:c r="E641" s="5" t="str">
        <x:f>IF(AND(B641&lt;&gt;"",B641='Start'!$D$5),COUNTIFS($B$6:B641,B641),"")</x:f>
      </x:c>
      <x:c r="F641" s="5" t="str">
        <x:f>IF(AND(A641="",B641=""),"",IF(OR(COUNTIFS('People'!$A$6:$A$505,A641)&lt;&gt;1,COUNTIFS('Families'!$A$6:$A$305,B641)&lt;&gt;1),"Check child / family ID",IF(COUNTIFS($A$6:$A$755,A641,$B$6:$B$755,B641)&lt;&gt;1,"Duplicate child / family",IF(C641="","Add relationship type",""))))</x:f>
      </x:c>
    </x:row>
    <x:row r="642" ht="25" customHeight="1">
      <x:c r="A642" s="10"/>
      <x:c r="B642" s="10"/>
      <x:c r="C642" s="10"/>
      <x:c r="D642" s="10"/>
      <x:c r="E642" s="5" t="str">
        <x:f>IF(AND(B642&lt;&gt;"",B642='Start'!$D$5),COUNTIFS($B$6:B642,B642),"")</x:f>
      </x:c>
      <x:c r="F642" s="5" t="str">
        <x:f>IF(AND(A642="",B642=""),"",IF(OR(COUNTIFS('People'!$A$6:$A$505,A642)&lt;&gt;1,COUNTIFS('Families'!$A$6:$A$305,B642)&lt;&gt;1),"Check child / family ID",IF(COUNTIFS($A$6:$A$755,A642,$B$6:$B$755,B642)&lt;&gt;1,"Duplicate child / family",IF(C642="","Add relationship type",""))))</x:f>
      </x:c>
    </x:row>
    <x:row r="643" ht="25" customHeight="1">
      <x:c r="A643" s="10"/>
      <x:c r="B643" s="10"/>
      <x:c r="C643" s="10"/>
      <x:c r="D643" s="10"/>
      <x:c r="E643" s="5" t="str">
        <x:f>IF(AND(B643&lt;&gt;"",B643='Start'!$D$5),COUNTIFS($B$6:B643,B643),"")</x:f>
      </x:c>
      <x:c r="F643" s="5" t="str">
        <x:f>IF(AND(A643="",B643=""),"",IF(OR(COUNTIFS('People'!$A$6:$A$505,A643)&lt;&gt;1,COUNTIFS('Families'!$A$6:$A$305,B643)&lt;&gt;1),"Check child / family ID",IF(COUNTIFS($A$6:$A$755,A643,$B$6:$B$755,B643)&lt;&gt;1,"Duplicate child / family",IF(C643="","Add relationship type",""))))</x:f>
      </x:c>
    </x:row>
    <x:row r="644" ht="25" customHeight="1">
      <x:c r="A644" s="10"/>
      <x:c r="B644" s="10"/>
      <x:c r="C644" s="10"/>
      <x:c r="D644" s="10"/>
      <x:c r="E644" s="5" t="str">
        <x:f>IF(AND(B644&lt;&gt;"",B644='Start'!$D$5),COUNTIFS($B$6:B644,B644),"")</x:f>
      </x:c>
      <x:c r="F644" s="5" t="str">
        <x:f>IF(AND(A644="",B644=""),"",IF(OR(COUNTIFS('People'!$A$6:$A$505,A644)&lt;&gt;1,COUNTIFS('Families'!$A$6:$A$305,B644)&lt;&gt;1),"Check child / family ID",IF(COUNTIFS($A$6:$A$755,A644,$B$6:$B$755,B644)&lt;&gt;1,"Duplicate child / family",IF(C644="","Add relationship type",""))))</x:f>
      </x:c>
    </x:row>
    <x:row r="645" ht="25" customHeight="1">
      <x:c r="A645" s="10"/>
      <x:c r="B645" s="10"/>
      <x:c r="C645" s="10"/>
      <x:c r="D645" s="10"/>
      <x:c r="E645" s="5" t="str">
        <x:f>IF(AND(B645&lt;&gt;"",B645='Start'!$D$5),COUNTIFS($B$6:B645,B645),"")</x:f>
      </x:c>
      <x:c r="F645" s="5" t="str">
        <x:f>IF(AND(A645="",B645=""),"",IF(OR(COUNTIFS('People'!$A$6:$A$505,A645)&lt;&gt;1,COUNTIFS('Families'!$A$6:$A$305,B645)&lt;&gt;1),"Check child / family ID",IF(COUNTIFS($A$6:$A$755,A645,$B$6:$B$755,B645)&lt;&gt;1,"Duplicate child / family",IF(C645="","Add relationship type",""))))</x:f>
      </x:c>
    </x:row>
    <x:row r="646" ht="25" customHeight="1">
      <x:c r="A646" s="10"/>
      <x:c r="B646" s="10"/>
      <x:c r="C646" s="10"/>
      <x:c r="D646" s="10"/>
      <x:c r="E646" s="5" t="str">
        <x:f>IF(AND(B646&lt;&gt;"",B646='Start'!$D$5),COUNTIFS($B$6:B646,B646),"")</x:f>
      </x:c>
      <x:c r="F646" s="5" t="str">
        <x:f>IF(AND(A646="",B646=""),"",IF(OR(COUNTIFS('People'!$A$6:$A$505,A646)&lt;&gt;1,COUNTIFS('Families'!$A$6:$A$305,B646)&lt;&gt;1),"Check child / family ID",IF(COUNTIFS($A$6:$A$755,A646,$B$6:$B$755,B646)&lt;&gt;1,"Duplicate child / family",IF(C646="","Add relationship type",""))))</x:f>
      </x:c>
    </x:row>
    <x:row r="647" ht="25" customHeight="1">
      <x:c r="A647" s="10"/>
      <x:c r="B647" s="10"/>
      <x:c r="C647" s="10"/>
      <x:c r="D647" s="10"/>
      <x:c r="E647" s="5" t="str">
        <x:f>IF(AND(B647&lt;&gt;"",B647='Start'!$D$5),COUNTIFS($B$6:B647,B647),"")</x:f>
      </x:c>
      <x:c r="F647" s="5" t="str">
        <x:f>IF(AND(A647="",B647=""),"",IF(OR(COUNTIFS('People'!$A$6:$A$505,A647)&lt;&gt;1,COUNTIFS('Families'!$A$6:$A$305,B647)&lt;&gt;1),"Check child / family ID",IF(COUNTIFS($A$6:$A$755,A647,$B$6:$B$755,B647)&lt;&gt;1,"Duplicate child / family",IF(C647="","Add relationship type",""))))</x:f>
      </x:c>
    </x:row>
    <x:row r="648" ht="25" customHeight="1">
      <x:c r="A648" s="10"/>
      <x:c r="B648" s="10"/>
      <x:c r="C648" s="10"/>
      <x:c r="D648" s="10"/>
      <x:c r="E648" s="5" t="str">
        <x:f>IF(AND(B648&lt;&gt;"",B648='Start'!$D$5),COUNTIFS($B$6:B648,B648),"")</x:f>
      </x:c>
      <x:c r="F648" s="5" t="str">
        <x:f>IF(AND(A648="",B648=""),"",IF(OR(COUNTIFS('People'!$A$6:$A$505,A648)&lt;&gt;1,COUNTIFS('Families'!$A$6:$A$305,B648)&lt;&gt;1),"Check child / family ID",IF(COUNTIFS($A$6:$A$755,A648,$B$6:$B$755,B648)&lt;&gt;1,"Duplicate child / family",IF(C648="","Add relationship type",""))))</x:f>
      </x:c>
    </x:row>
    <x:row r="649" ht="25" customHeight="1">
      <x:c r="A649" s="10"/>
      <x:c r="B649" s="10"/>
      <x:c r="C649" s="10"/>
      <x:c r="D649" s="10"/>
      <x:c r="E649" s="5" t="str">
        <x:f>IF(AND(B649&lt;&gt;"",B649='Start'!$D$5),COUNTIFS($B$6:B649,B649),"")</x:f>
      </x:c>
      <x:c r="F649" s="5" t="str">
        <x:f>IF(AND(A649="",B649=""),"",IF(OR(COUNTIFS('People'!$A$6:$A$505,A649)&lt;&gt;1,COUNTIFS('Families'!$A$6:$A$305,B649)&lt;&gt;1),"Check child / family ID",IF(COUNTIFS($A$6:$A$755,A649,$B$6:$B$755,B649)&lt;&gt;1,"Duplicate child / family",IF(C649="","Add relationship type",""))))</x:f>
      </x:c>
    </x:row>
    <x:row r="650" ht="25" customHeight="1">
      <x:c r="A650" s="10"/>
      <x:c r="B650" s="10"/>
      <x:c r="C650" s="10"/>
      <x:c r="D650" s="10"/>
      <x:c r="E650" s="5" t="str">
        <x:f>IF(AND(B650&lt;&gt;"",B650='Start'!$D$5),COUNTIFS($B$6:B650,B650),"")</x:f>
      </x:c>
      <x:c r="F650" s="5" t="str">
        <x:f>IF(AND(A650="",B650=""),"",IF(OR(COUNTIFS('People'!$A$6:$A$505,A650)&lt;&gt;1,COUNTIFS('Families'!$A$6:$A$305,B650)&lt;&gt;1),"Check child / family ID",IF(COUNTIFS($A$6:$A$755,A650,$B$6:$B$755,B650)&lt;&gt;1,"Duplicate child / family",IF(C650="","Add relationship type",""))))</x:f>
      </x:c>
    </x:row>
    <x:row r="651" ht="25" customHeight="1">
      <x:c r="A651" s="10"/>
      <x:c r="B651" s="10"/>
      <x:c r="C651" s="10"/>
      <x:c r="D651" s="10"/>
      <x:c r="E651" s="5" t="str">
        <x:f>IF(AND(B651&lt;&gt;"",B651='Start'!$D$5),COUNTIFS($B$6:B651,B651),"")</x:f>
      </x:c>
      <x:c r="F651" s="5" t="str">
        <x:f>IF(AND(A651="",B651=""),"",IF(OR(COUNTIFS('People'!$A$6:$A$505,A651)&lt;&gt;1,COUNTIFS('Families'!$A$6:$A$305,B651)&lt;&gt;1),"Check child / family ID",IF(COUNTIFS($A$6:$A$755,A651,$B$6:$B$755,B651)&lt;&gt;1,"Duplicate child / family",IF(C651="","Add relationship type",""))))</x:f>
      </x:c>
    </x:row>
    <x:row r="652" ht="25" customHeight="1">
      <x:c r="A652" s="10"/>
      <x:c r="B652" s="10"/>
      <x:c r="C652" s="10"/>
      <x:c r="D652" s="10"/>
      <x:c r="E652" s="5" t="str">
        <x:f>IF(AND(B652&lt;&gt;"",B652='Start'!$D$5),COUNTIFS($B$6:B652,B652),"")</x:f>
      </x:c>
      <x:c r="F652" s="5" t="str">
        <x:f>IF(AND(A652="",B652=""),"",IF(OR(COUNTIFS('People'!$A$6:$A$505,A652)&lt;&gt;1,COUNTIFS('Families'!$A$6:$A$305,B652)&lt;&gt;1),"Check child / family ID",IF(COUNTIFS($A$6:$A$755,A652,$B$6:$B$755,B652)&lt;&gt;1,"Duplicate child / family",IF(C652="","Add relationship type",""))))</x:f>
      </x:c>
    </x:row>
    <x:row r="653" ht="25" customHeight="1">
      <x:c r="A653" s="10"/>
      <x:c r="B653" s="10"/>
      <x:c r="C653" s="10"/>
      <x:c r="D653" s="10"/>
      <x:c r="E653" s="5" t="str">
        <x:f>IF(AND(B653&lt;&gt;"",B653='Start'!$D$5),COUNTIFS($B$6:B653,B653),"")</x:f>
      </x:c>
      <x:c r="F653" s="5" t="str">
        <x:f>IF(AND(A653="",B653=""),"",IF(OR(COUNTIFS('People'!$A$6:$A$505,A653)&lt;&gt;1,COUNTIFS('Families'!$A$6:$A$305,B653)&lt;&gt;1),"Check child / family ID",IF(COUNTIFS($A$6:$A$755,A653,$B$6:$B$755,B653)&lt;&gt;1,"Duplicate child / family",IF(C653="","Add relationship type",""))))</x:f>
      </x:c>
    </x:row>
    <x:row r="654" ht="25" customHeight="1">
      <x:c r="A654" s="10"/>
      <x:c r="B654" s="10"/>
      <x:c r="C654" s="10"/>
      <x:c r="D654" s="10"/>
      <x:c r="E654" s="5" t="str">
        <x:f>IF(AND(B654&lt;&gt;"",B654='Start'!$D$5),COUNTIFS($B$6:B654,B654),"")</x:f>
      </x:c>
      <x:c r="F654" s="5" t="str">
        <x:f>IF(AND(A654="",B654=""),"",IF(OR(COUNTIFS('People'!$A$6:$A$505,A654)&lt;&gt;1,COUNTIFS('Families'!$A$6:$A$305,B654)&lt;&gt;1),"Check child / family ID",IF(COUNTIFS($A$6:$A$755,A654,$B$6:$B$755,B654)&lt;&gt;1,"Duplicate child / family",IF(C654="","Add relationship type",""))))</x:f>
      </x:c>
    </x:row>
    <x:row r="655" ht="25" customHeight="1">
      <x:c r="A655" s="10"/>
      <x:c r="B655" s="10"/>
      <x:c r="C655" s="10"/>
      <x:c r="D655" s="10"/>
      <x:c r="E655" s="5" t="str">
        <x:f>IF(AND(B655&lt;&gt;"",B655='Start'!$D$5),COUNTIFS($B$6:B655,B655),"")</x:f>
      </x:c>
      <x:c r="F655" s="5" t="str">
        <x:f>IF(AND(A655="",B655=""),"",IF(OR(COUNTIFS('People'!$A$6:$A$505,A655)&lt;&gt;1,COUNTIFS('Families'!$A$6:$A$305,B655)&lt;&gt;1),"Check child / family ID",IF(COUNTIFS($A$6:$A$755,A655,$B$6:$B$755,B655)&lt;&gt;1,"Duplicate child / family",IF(C655="","Add relationship type",""))))</x:f>
      </x:c>
    </x:row>
    <x:row r="656" ht="25" customHeight="1">
      <x:c r="A656" s="10"/>
      <x:c r="B656" s="10"/>
      <x:c r="C656" s="10"/>
      <x:c r="D656" s="10"/>
      <x:c r="E656" s="5" t="str">
        <x:f>IF(AND(B656&lt;&gt;"",B656='Start'!$D$5),COUNTIFS($B$6:B656,B656),"")</x:f>
      </x:c>
      <x:c r="F656" s="5" t="str">
        <x:f>IF(AND(A656="",B656=""),"",IF(OR(COUNTIFS('People'!$A$6:$A$505,A656)&lt;&gt;1,COUNTIFS('Families'!$A$6:$A$305,B656)&lt;&gt;1),"Check child / family ID",IF(COUNTIFS($A$6:$A$755,A656,$B$6:$B$755,B656)&lt;&gt;1,"Duplicate child / family",IF(C656="","Add relationship type",""))))</x:f>
      </x:c>
    </x:row>
    <x:row r="657" ht="25" customHeight="1">
      <x:c r="A657" s="10"/>
      <x:c r="B657" s="10"/>
      <x:c r="C657" s="10"/>
      <x:c r="D657" s="10"/>
      <x:c r="E657" s="5" t="str">
        <x:f>IF(AND(B657&lt;&gt;"",B657='Start'!$D$5),COUNTIFS($B$6:B657,B657),"")</x:f>
      </x:c>
      <x:c r="F657" s="5" t="str">
        <x:f>IF(AND(A657="",B657=""),"",IF(OR(COUNTIFS('People'!$A$6:$A$505,A657)&lt;&gt;1,COUNTIFS('Families'!$A$6:$A$305,B657)&lt;&gt;1),"Check child / family ID",IF(COUNTIFS($A$6:$A$755,A657,$B$6:$B$755,B657)&lt;&gt;1,"Duplicate child / family",IF(C657="","Add relationship type",""))))</x:f>
      </x:c>
    </x:row>
    <x:row r="658" ht="25" customHeight="1">
      <x:c r="A658" s="10"/>
      <x:c r="B658" s="10"/>
      <x:c r="C658" s="10"/>
      <x:c r="D658" s="10"/>
      <x:c r="E658" s="5" t="str">
        <x:f>IF(AND(B658&lt;&gt;"",B658='Start'!$D$5),COUNTIFS($B$6:B658,B658),"")</x:f>
      </x:c>
      <x:c r="F658" s="5" t="str">
        <x:f>IF(AND(A658="",B658=""),"",IF(OR(COUNTIFS('People'!$A$6:$A$505,A658)&lt;&gt;1,COUNTIFS('Families'!$A$6:$A$305,B658)&lt;&gt;1),"Check child / family ID",IF(COUNTIFS($A$6:$A$755,A658,$B$6:$B$755,B658)&lt;&gt;1,"Duplicate child / family",IF(C658="","Add relationship type",""))))</x:f>
      </x:c>
    </x:row>
    <x:row r="659" ht="25" customHeight="1">
      <x:c r="A659" s="10"/>
      <x:c r="B659" s="10"/>
      <x:c r="C659" s="10"/>
      <x:c r="D659" s="10"/>
      <x:c r="E659" s="5" t="str">
        <x:f>IF(AND(B659&lt;&gt;"",B659='Start'!$D$5),COUNTIFS($B$6:B659,B659),"")</x:f>
      </x:c>
      <x:c r="F659" s="5" t="str">
        <x:f>IF(AND(A659="",B659=""),"",IF(OR(COUNTIFS('People'!$A$6:$A$505,A659)&lt;&gt;1,COUNTIFS('Families'!$A$6:$A$305,B659)&lt;&gt;1),"Check child / family ID",IF(COUNTIFS($A$6:$A$755,A659,$B$6:$B$755,B659)&lt;&gt;1,"Duplicate child / family",IF(C659="","Add relationship type",""))))</x:f>
      </x:c>
    </x:row>
    <x:row r="660" ht="25" customHeight="1">
      <x:c r="A660" s="10"/>
      <x:c r="B660" s="10"/>
      <x:c r="C660" s="10"/>
      <x:c r="D660" s="10"/>
      <x:c r="E660" s="5" t="str">
        <x:f>IF(AND(B660&lt;&gt;"",B660='Start'!$D$5),COUNTIFS($B$6:B660,B660),"")</x:f>
      </x:c>
      <x:c r="F660" s="5" t="str">
        <x:f>IF(AND(A660="",B660=""),"",IF(OR(COUNTIFS('People'!$A$6:$A$505,A660)&lt;&gt;1,COUNTIFS('Families'!$A$6:$A$305,B660)&lt;&gt;1),"Check child / family ID",IF(COUNTIFS($A$6:$A$755,A660,$B$6:$B$755,B660)&lt;&gt;1,"Duplicate child / family",IF(C660="","Add relationship type",""))))</x:f>
      </x:c>
    </x:row>
    <x:row r="661" ht="25" customHeight="1">
      <x:c r="A661" s="10"/>
      <x:c r="B661" s="10"/>
      <x:c r="C661" s="10"/>
      <x:c r="D661" s="10"/>
      <x:c r="E661" s="5" t="str">
        <x:f>IF(AND(B661&lt;&gt;"",B661='Start'!$D$5),COUNTIFS($B$6:B661,B661),"")</x:f>
      </x:c>
      <x:c r="F661" s="5" t="str">
        <x:f>IF(AND(A661="",B661=""),"",IF(OR(COUNTIFS('People'!$A$6:$A$505,A661)&lt;&gt;1,COUNTIFS('Families'!$A$6:$A$305,B661)&lt;&gt;1),"Check child / family ID",IF(COUNTIFS($A$6:$A$755,A661,$B$6:$B$755,B661)&lt;&gt;1,"Duplicate child / family",IF(C661="","Add relationship type",""))))</x:f>
      </x:c>
    </x:row>
    <x:row r="662" ht="25" customHeight="1">
      <x:c r="A662" s="10"/>
      <x:c r="B662" s="10"/>
      <x:c r="C662" s="10"/>
      <x:c r="D662" s="10"/>
      <x:c r="E662" s="5" t="str">
        <x:f>IF(AND(B662&lt;&gt;"",B662='Start'!$D$5),COUNTIFS($B$6:B662,B662),"")</x:f>
      </x:c>
      <x:c r="F662" s="5" t="str">
        <x:f>IF(AND(A662="",B662=""),"",IF(OR(COUNTIFS('People'!$A$6:$A$505,A662)&lt;&gt;1,COUNTIFS('Families'!$A$6:$A$305,B662)&lt;&gt;1),"Check child / family ID",IF(COUNTIFS($A$6:$A$755,A662,$B$6:$B$755,B662)&lt;&gt;1,"Duplicate child / family",IF(C662="","Add relationship type",""))))</x:f>
      </x:c>
    </x:row>
    <x:row r="663" ht="25" customHeight="1">
      <x:c r="A663" s="10"/>
      <x:c r="B663" s="10"/>
      <x:c r="C663" s="10"/>
      <x:c r="D663" s="10"/>
      <x:c r="E663" s="5" t="str">
        <x:f>IF(AND(B663&lt;&gt;"",B663='Start'!$D$5),COUNTIFS($B$6:B663,B663),"")</x:f>
      </x:c>
      <x:c r="F663" s="5" t="str">
        <x:f>IF(AND(A663="",B663=""),"",IF(OR(COUNTIFS('People'!$A$6:$A$505,A663)&lt;&gt;1,COUNTIFS('Families'!$A$6:$A$305,B663)&lt;&gt;1),"Check child / family ID",IF(COUNTIFS($A$6:$A$755,A663,$B$6:$B$755,B663)&lt;&gt;1,"Duplicate child / family",IF(C663="","Add relationship type",""))))</x:f>
      </x:c>
    </x:row>
    <x:row r="664" ht="25" customHeight="1">
      <x:c r="A664" s="10"/>
      <x:c r="B664" s="10"/>
      <x:c r="C664" s="10"/>
      <x:c r="D664" s="10"/>
      <x:c r="E664" s="5" t="str">
        <x:f>IF(AND(B664&lt;&gt;"",B664='Start'!$D$5),COUNTIFS($B$6:B664,B664),"")</x:f>
      </x:c>
      <x:c r="F664" s="5" t="str">
        <x:f>IF(AND(A664="",B664=""),"",IF(OR(COUNTIFS('People'!$A$6:$A$505,A664)&lt;&gt;1,COUNTIFS('Families'!$A$6:$A$305,B664)&lt;&gt;1),"Check child / family ID",IF(COUNTIFS($A$6:$A$755,A664,$B$6:$B$755,B664)&lt;&gt;1,"Duplicate child / family",IF(C664="","Add relationship type",""))))</x:f>
      </x:c>
    </x:row>
    <x:row r="665" ht="25" customHeight="1">
      <x:c r="A665" s="10"/>
      <x:c r="B665" s="10"/>
      <x:c r="C665" s="10"/>
      <x:c r="D665" s="10"/>
      <x:c r="E665" s="5" t="str">
        <x:f>IF(AND(B665&lt;&gt;"",B665='Start'!$D$5),COUNTIFS($B$6:B665,B665),"")</x:f>
      </x:c>
      <x:c r="F665" s="5" t="str">
        <x:f>IF(AND(A665="",B665=""),"",IF(OR(COUNTIFS('People'!$A$6:$A$505,A665)&lt;&gt;1,COUNTIFS('Families'!$A$6:$A$305,B665)&lt;&gt;1),"Check child / family ID",IF(COUNTIFS($A$6:$A$755,A665,$B$6:$B$755,B665)&lt;&gt;1,"Duplicate child / family",IF(C665="","Add relationship type",""))))</x:f>
      </x:c>
    </x:row>
    <x:row r="666" ht="25" customHeight="1">
      <x:c r="A666" s="10"/>
      <x:c r="B666" s="10"/>
      <x:c r="C666" s="10"/>
      <x:c r="D666" s="10"/>
      <x:c r="E666" s="5" t="str">
        <x:f>IF(AND(B666&lt;&gt;"",B666='Start'!$D$5),COUNTIFS($B$6:B666,B666),"")</x:f>
      </x:c>
      <x:c r="F666" s="5" t="str">
        <x:f>IF(AND(A666="",B666=""),"",IF(OR(COUNTIFS('People'!$A$6:$A$505,A666)&lt;&gt;1,COUNTIFS('Families'!$A$6:$A$305,B666)&lt;&gt;1),"Check child / family ID",IF(COUNTIFS($A$6:$A$755,A666,$B$6:$B$755,B666)&lt;&gt;1,"Duplicate child / family",IF(C666="","Add relationship type",""))))</x:f>
      </x:c>
    </x:row>
    <x:row r="667" ht="25" customHeight="1">
      <x:c r="A667" s="10"/>
      <x:c r="B667" s="10"/>
      <x:c r="C667" s="10"/>
      <x:c r="D667" s="10"/>
      <x:c r="E667" s="5" t="str">
        <x:f>IF(AND(B667&lt;&gt;"",B667='Start'!$D$5),COUNTIFS($B$6:B667,B667),"")</x:f>
      </x:c>
      <x:c r="F667" s="5" t="str">
        <x:f>IF(AND(A667="",B667=""),"",IF(OR(COUNTIFS('People'!$A$6:$A$505,A667)&lt;&gt;1,COUNTIFS('Families'!$A$6:$A$305,B667)&lt;&gt;1),"Check child / family ID",IF(COUNTIFS($A$6:$A$755,A667,$B$6:$B$755,B667)&lt;&gt;1,"Duplicate child / family",IF(C667="","Add relationship type",""))))</x:f>
      </x:c>
    </x:row>
    <x:row r="668" ht="25" customHeight="1">
      <x:c r="A668" s="10"/>
      <x:c r="B668" s="10"/>
      <x:c r="C668" s="10"/>
      <x:c r="D668" s="10"/>
      <x:c r="E668" s="5" t="str">
        <x:f>IF(AND(B668&lt;&gt;"",B668='Start'!$D$5),COUNTIFS($B$6:B668,B668),"")</x:f>
      </x:c>
      <x:c r="F668" s="5" t="str">
        <x:f>IF(AND(A668="",B668=""),"",IF(OR(COUNTIFS('People'!$A$6:$A$505,A668)&lt;&gt;1,COUNTIFS('Families'!$A$6:$A$305,B668)&lt;&gt;1),"Check child / family ID",IF(COUNTIFS($A$6:$A$755,A668,$B$6:$B$755,B668)&lt;&gt;1,"Duplicate child / family",IF(C668="","Add relationship type",""))))</x:f>
      </x:c>
    </x:row>
    <x:row r="669" ht="25" customHeight="1">
      <x:c r="A669" s="10"/>
      <x:c r="B669" s="10"/>
      <x:c r="C669" s="10"/>
      <x:c r="D669" s="10"/>
      <x:c r="E669" s="5" t="str">
        <x:f>IF(AND(B669&lt;&gt;"",B669='Start'!$D$5),COUNTIFS($B$6:B669,B669),"")</x:f>
      </x:c>
      <x:c r="F669" s="5" t="str">
        <x:f>IF(AND(A669="",B669=""),"",IF(OR(COUNTIFS('People'!$A$6:$A$505,A669)&lt;&gt;1,COUNTIFS('Families'!$A$6:$A$305,B669)&lt;&gt;1),"Check child / family ID",IF(COUNTIFS($A$6:$A$755,A669,$B$6:$B$755,B669)&lt;&gt;1,"Duplicate child / family",IF(C669="","Add relationship type",""))))</x:f>
      </x:c>
    </x:row>
    <x:row r="670" ht="25" customHeight="1">
      <x:c r="A670" s="10"/>
      <x:c r="B670" s="10"/>
      <x:c r="C670" s="10"/>
      <x:c r="D670" s="10"/>
      <x:c r="E670" s="5" t="str">
        <x:f>IF(AND(B670&lt;&gt;"",B670='Start'!$D$5),COUNTIFS($B$6:B670,B670),"")</x:f>
      </x:c>
      <x:c r="F670" s="5" t="str">
        <x:f>IF(AND(A670="",B670=""),"",IF(OR(COUNTIFS('People'!$A$6:$A$505,A670)&lt;&gt;1,COUNTIFS('Families'!$A$6:$A$305,B670)&lt;&gt;1),"Check child / family ID",IF(COUNTIFS($A$6:$A$755,A670,$B$6:$B$755,B670)&lt;&gt;1,"Duplicate child / family",IF(C670="","Add relationship type",""))))</x:f>
      </x:c>
    </x:row>
    <x:row r="671" ht="25" customHeight="1">
      <x:c r="A671" s="10"/>
      <x:c r="B671" s="10"/>
      <x:c r="C671" s="10"/>
      <x:c r="D671" s="10"/>
      <x:c r="E671" s="5" t="str">
        <x:f>IF(AND(B671&lt;&gt;"",B671='Start'!$D$5),COUNTIFS($B$6:B671,B671),"")</x:f>
      </x:c>
      <x:c r="F671" s="5" t="str">
        <x:f>IF(AND(A671="",B671=""),"",IF(OR(COUNTIFS('People'!$A$6:$A$505,A671)&lt;&gt;1,COUNTIFS('Families'!$A$6:$A$305,B671)&lt;&gt;1),"Check child / family ID",IF(COUNTIFS($A$6:$A$755,A671,$B$6:$B$755,B671)&lt;&gt;1,"Duplicate child / family",IF(C671="","Add relationship type",""))))</x:f>
      </x:c>
    </x:row>
    <x:row r="672" ht="25" customHeight="1">
      <x:c r="A672" s="10"/>
      <x:c r="B672" s="10"/>
      <x:c r="C672" s="10"/>
      <x:c r="D672" s="10"/>
      <x:c r="E672" s="5" t="str">
        <x:f>IF(AND(B672&lt;&gt;"",B672='Start'!$D$5),COUNTIFS($B$6:B672,B672),"")</x:f>
      </x:c>
      <x:c r="F672" s="5" t="str">
        <x:f>IF(AND(A672="",B672=""),"",IF(OR(COUNTIFS('People'!$A$6:$A$505,A672)&lt;&gt;1,COUNTIFS('Families'!$A$6:$A$305,B672)&lt;&gt;1),"Check child / family ID",IF(COUNTIFS($A$6:$A$755,A672,$B$6:$B$755,B672)&lt;&gt;1,"Duplicate child / family",IF(C672="","Add relationship type",""))))</x:f>
      </x:c>
    </x:row>
    <x:row r="673" ht="25" customHeight="1">
      <x:c r="A673" s="10"/>
      <x:c r="B673" s="10"/>
      <x:c r="C673" s="10"/>
      <x:c r="D673" s="10"/>
      <x:c r="E673" s="5" t="str">
        <x:f>IF(AND(B673&lt;&gt;"",B673='Start'!$D$5),COUNTIFS($B$6:B673,B673),"")</x:f>
      </x:c>
      <x:c r="F673" s="5" t="str">
        <x:f>IF(AND(A673="",B673=""),"",IF(OR(COUNTIFS('People'!$A$6:$A$505,A673)&lt;&gt;1,COUNTIFS('Families'!$A$6:$A$305,B673)&lt;&gt;1),"Check child / family ID",IF(COUNTIFS($A$6:$A$755,A673,$B$6:$B$755,B673)&lt;&gt;1,"Duplicate child / family",IF(C673="","Add relationship type",""))))</x:f>
      </x:c>
    </x:row>
    <x:row r="674" ht="25" customHeight="1">
      <x:c r="A674" s="10"/>
      <x:c r="B674" s="10"/>
      <x:c r="C674" s="10"/>
      <x:c r="D674" s="10"/>
      <x:c r="E674" s="5" t="str">
        <x:f>IF(AND(B674&lt;&gt;"",B674='Start'!$D$5),COUNTIFS($B$6:B674,B674),"")</x:f>
      </x:c>
      <x:c r="F674" s="5" t="str">
        <x:f>IF(AND(A674="",B674=""),"",IF(OR(COUNTIFS('People'!$A$6:$A$505,A674)&lt;&gt;1,COUNTIFS('Families'!$A$6:$A$305,B674)&lt;&gt;1),"Check child / family ID",IF(COUNTIFS($A$6:$A$755,A674,$B$6:$B$755,B674)&lt;&gt;1,"Duplicate child / family",IF(C674="","Add relationship type",""))))</x:f>
      </x:c>
    </x:row>
    <x:row r="675" ht="25" customHeight="1">
      <x:c r="A675" s="10"/>
      <x:c r="B675" s="10"/>
      <x:c r="C675" s="10"/>
      <x:c r="D675" s="10"/>
      <x:c r="E675" s="5" t="str">
        <x:f>IF(AND(B675&lt;&gt;"",B675='Start'!$D$5),COUNTIFS($B$6:B675,B675),"")</x:f>
      </x:c>
      <x:c r="F675" s="5" t="str">
        <x:f>IF(AND(A675="",B675=""),"",IF(OR(COUNTIFS('People'!$A$6:$A$505,A675)&lt;&gt;1,COUNTIFS('Families'!$A$6:$A$305,B675)&lt;&gt;1),"Check child / family ID",IF(COUNTIFS($A$6:$A$755,A675,$B$6:$B$755,B675)&lt;&gt;1,"Duplicate child / family",IF(C675="","Add relationship type",""))))</x:f>
      </x:c>
    </x:row>
    <x:row r="676" ht="25" customHeight="1">
      <x:c r="A676" s="10"/>
      <x:c r="B676" s="10"/>
      <x:c r="C676" s="10"/>
      <x:c r="D676" s="10"/>
      <x:c r="E676" s="5" t="str">
        <x:f>IF(AND(B676&lt;&gt;"",B676='Start'!$D$5),COUNTIFS($B$6:B676,B676),"")</x:f>
      </x:c>
      <x:c r="F676" s="5" t="str">
        <x:f>IF(AND(A676="",B676=""),"",IF(OR(COUNTIFS('People'!$A$6:$A$505,A676)&lt;&gt;1,COUNTIFS('Families'!$A$6:$A$305,B676)&lt;&gt;1),"Check child / family ID",IF(COUNTIFS($A$6:$A$755,A676,$B$6:$B$755,B676)&lt;&gt;1,"Duplicate child / family",IF(C676="","Add relationship type",""))))</x:f>
      </x:c>
    </x:row>
    <x:row r="677" ht="25" customHeight="1">
      <x:c r="A677" s="10"/>
      <x:c r="B677" s="10"/>
      <x:c r="C677" s="10"/>
      <x:c r="D677" s="10"/>
      <x:c r="E677" s="5" t="str">
        <x:f>IF(AND(B677&lt;&gt;"",B677='Start'!$D$5),COUNTIFS($B$6:B677,B677),"")</x:f>
      </x:c>
      <x:c r="F677" s="5" t="str">
        <x:f>IF(AND(A677="",B677=""),"",IF(OR(COUNTIFS('People'!$A$6:$A$505,A677)&lt;&gt;1,COUNTIFS('Families'!$A$6:$A$305,B677)&lt;&gt;1),"Check child / family ID",IF(COUNTIFS($A$6:$A$755,A677,$B$6:$B$755,B677)&lt;&gt;1,"Duplicate child / family",IF(C677="","Add relationship type",""))))</x:f>
      </x:c>
    </x:row>
    <x:row r="678" ht="25" customHeight="1">
      <x:c r="A678" s="10"/>
      <x:c r="B678" s="10"/>
      <x:c r="C678" s="10"/>
      <x:c r="D678" s="10"/>
      <x:c r="E678" s="5" t="str">
        <x:f>IF(AND(B678&lt;&gt;"",B678='Start'!$D$5),COUNTIFS($B$6:B678,B678),"")</x:f>
      </x:c>
      <x:c r="F678" s="5" t="str">
        <x:f>IF(AND(A678="",B678=""),"",IF(OR(COUNTIFS('People'!$A$6:$A$505,A678)&lt;&gt;1,COUNTIFS('Families'!$A$6:$A$305,B678)&lt;&gt;1),"Check child / family ID",IF(COUNTIFS($A$6:$A$755,A678,$B$6:$B$755,B678)&lt;&gt;1,"Duplicate child / family",IF(C678="","Add relationship type",""))))</x:f>
      </x:c>
    </x:row>
    <x:row r="679" ht="25" customHeight="1">
      <x:c r="A679" s="10"/>
      <x:c r="B679" s="10"/>
      <x:c r="C679" s="10"/>
      <x:c r="D679" s="10"/>
      <x:c r="E679" s="5" t="str">
        <x:f>IF(AND(B679&lt;&gt;"",B679='Start'!$D$5),COUNTIFS($B$6:B679,B679),"")</x:f>
      </x:c>
      <x:c r="F679" s="5" t="str">
        <x:f>IF(AND(A679="",B679=""),"",IF(OR(COUNTIFS('People'!$A$6:$A$505,A679)&lt;&gt;1,COUNTIFS('Families'!$A$6:$A$305,B679)&lt;&gt;1),"Check child / family ID",IF(COUNTIFS($A$6:$A$755,A679,$B$6:$B$755,B679)&lt;&gt;1,"Duplicate child / family",IF(C679="","Add relationship type",""))))</x:f>
      </x:c>
    </x:row>
    <x:row r="680" ht="25" customHeight="1">
      <x:c r="A680" s="10"/>
      <x:c r="B680" s="10"/>
      <x:c r="C680" s="10"/>
      <x:c r="D680" s="10"/>
      <x:c r="E680" s="5" t="str">
        <x:f>IF(AND(B680&lt;&gt;"",B680='Start'!$D$5),COUNTIFS($B$6:B680,B680),"")</x:f>
      </x:c>
      <x:c r="F680" s="5" t="str">
        <x:f>IF(AND(A680="",B680=""),"",IF(OR(COUNTIFS('People'!$A$6:$A$505,A680)&lt;&gt;1,COUNTIFS('Families'!$A$6:$A$305,B680)&lt;&gt;1),"Check child / family ID",IF(COUNTIFS($A$6:$A$755,A680,$B$6:$B$755,B680)&lt;&gt;1,"Duplicate child / family",IF(C680="","Add relationship type",""))))</x:f>
      </x:c>
    </x:row>
    <x:row r="681" ht="25" customHeight="1">
      <x:c r="A681" s="10"/>
      <x:c r="B681" s="10"/>
      <x:c r="C681" s="10"/>
      <x:c r="D681" s="10"/>
      <x:c r="E681" s="5" t="str">
        <x:f>IF(AND(B681&lt;&gt;"",B681='Start'!$D$5),COUNTIFS($B$6:B681,B681),"")</x:f>
      </x:c>
      <x:c r="F681" s="5" t="str">
        <x:f>IF(AND(A681="",B681=""),"",IF(OR(COUNTIFS('People'!$A$6:$A$505,A681)&lt;&gt;1,COUNTIFS('Families'!$A$6:$A$305,B681)&lt;&gt;1),"Check child / family ID",IF(COUNTIFS($A$6:$A$755,A681,$B$6:$B$755,B681)&lt;&gt;1,"Duplicate child / family",IF(C681="","Add relationship type",""))))</x:f>
      </x:c>
    </x:row>
    <x:row r="682" ht="25" customHeight="1">
      <x:c r="A682" s="10"/>
      <x:c r="B682" s="10"/>
      <x:c r="C682" s="10"/>
      <x:c r="D682" s="10"/>
      <x:c r="E682" s="5" t="str">
        <x:f>IF(AND(B682&lt;&gt;"",B682='Start'!$D$5),COUNTIFS($B$6:B682,B682),"")</x:f>
      </x:c>
      <x:c r="F682" s="5" t="str">
        <x:f>IF(AND(A682="",B682=""),"",IF(OR(COUNTIFS('People'!$A$6:$A$505,A682)&lt;&gt;1,COUNTIFS('Families'!$A$6:$A$305,B682)&lt;&gt;1),"Check child / family ID",IF(COUNTIFS($A$6:$A$755,A682,$B$6:$B$755,B682)&lt;&gt;1,"Duplicate child / family",IF(C682="","Add relationship type",""))))</x:f>
      </x:c>
    </x:row>
    <x:row r="683" ht="25" customHeight="1">
      <x:c r="A683" s="10"/>
      <x:c r="B683" s="10"/>
      <x:c r="C683" s="10"/>
      <x:c r="D683" s="10"/>
      <x:c r="E683" s="5" t="str">
        <x:f>IF(AND(B683&lt;&gt;"",B683='Start'!$D$5),COUNTIFS($B$6:B683,B683),"")</x:f>
      </x:c>
      <x:c r="F683" s="5" t="str">
        <x:f>IF(AND(A683="",B683=""),"",IF(OR(COUNTIFS('People'!$A$6:$A$505,A683)&lt;&gt;1,COUNTIFS('Families'!$A$6:$A$305,B683)&lt;&gt;1),"Check child / family ID",IF(COUNTIFS($A$6:$A$755,A683,$B$6:$B$755,B683)&lt;&gt;1,"Duplicate child / family",IF(C683="","Add relationship type",""))))</x:f>
      </x:c>
    </x:row>
    <x:row r="684" ht="25" customHeight="1">
      <x:c r="A684" s="10"/>
      <x:c r="B684" s="10"/>
      <x:c r="C684" s="10"/>
      <x:c r="D684" s="10"/>
      <x:c r="E684" s="5" t="str">
        <x:f>IF(AND(B684&lt;&gt;"",B684='Start'!$D$5),COUNTIFS($B$6:B684,B684),"")</x:f>
      </x:c>
      <x:c r="F684" s="5" t="str">
        <x:f>IF(AND(A684="",B684=""),"",IF(OR(COUNTIFS('People'!$A$6:$A$505,A684)&lt;&gt;1,COUNTIFS('Families'!$A$6:$A$305,B684)&lt;&gt;1),"Check child / family ID",IF(COUNTIFS($A$6:$A$755,A684,$B$6:$B$755,B684)&lt;&gt;1,"Duplicate child / family",IF(C684="","Add relationship type",""))))</x:f>
      </x:c>
    </x:row>
    <x:row r="685" ht="25" customHeight="1">
      <x:c r="A685" s="10"/>
      <x:c r="B685" s="10"/>
      <x:c r="C685" s="10"/>
      <x:c r="D685" s="10"/>
      <x:c r="E685" s="5" t="str">
        <x:f>IF(AND(B685&lt;&gt;"",B685='Start'!$D$5),COUNTIFS($B$6:B685,B685),"")</x:f>
      </x:c>
      <x:c r="F685" s="5" t="str">
        <x:f>IF(AND(A685="",B685=""),"",IF(OR(COUNTIFS('People'!$A$6:$A$505,A685)&lt;&gt;1,COUNTIFS('Families'!$A$6:$A$305,B685)&lt;&gt;1),"Check child / family ID",IF(COUNTIFS($A$6:$A$755,A685,$B$6:$B$755,B685)&lt;&gt;1,"Duplicate child / family",IF(C685="","Add relationship type",""))))</x:f>
      </x:c>
    </x:row>
    <x:row r="686" ht="25" customHeight="1">
      <x:c r="A686" s="10"/>
      <x:c r="B686" s="10"/>
      <x:c r="C686" s="10"/>
      <x:c r="D686" s="10"/>
      <x:c r="E686" s="5" t="str">
        <x:f>IF(AND(B686&lt;&gt;"",B686='Start'!$D$5),COUNTIFS($B$6:B686,B686),"")</x:f>
      </x:c>
      <x:c r="F686" s="5" t="str">
        <x:f>IF(AND(A686="",B686=""),"",IF(OR(COUNTIFS('People'!$A$6:$A$505,A686)&lt;&gt;1,COUNTIFS('Families'!$A$6:$A$305,B686)&lt;&gt;1),"Check child / family ID",IF(COUNTIFS($A$6:$A$755,A686,$B$6:$B$755,B686)&lt;&gt;1,"Duplicate child / family",IF(C686="","Add relationship type",""))))</x:f>
      </x:c>
    </x:row>
    <x:row r="687" ht="25" customHeight="1">
      <x:c r="A687" s="10"/>
      <x:c r="B687" s="10"/>
      <x:c r="C687" s="10"/>
      <x:c r="D687" s="10"/>
      <x:c r="E687" s="5" t="str">
        <x:f>IF(AND(B687&lt;&gt;"",B687='Start'!$D$5),COUNTIFS($B$6:B687,B687),"")</x:f>
      </x:c>
      <x:c r="F687" s="5" t="str">
        <x:f>IF(AND(A687="",B687=""),"",IF(OR(COUNTIFS('People'!$A$6:$A$505,A687)&lt;&gt;1,COUNTIFS('Families'!$A$6:$A$305,B687)&lt;&gt;1),"Check child / family ID",IF(COUNTIFS($A$6:$A$755,A687,$B$6:$B$755,B687)&lt;&gt;1,"Duplicate child / family",IF(C687="","Add relationship type",""))))</x:f>
      </x:c>
    </x:row>
    <x:row r="688" ht="25" customHeight="1">
      <x:c r="A688" s="10"/>
      <x:c r="B688" s="10"/>
      <x:c r="C688" s="10"/>
      <x:c r="D688" s="10"/>
      <x:c r="E688" s="5" t="str">
        <x:f>IF(AND(B688&lt;&gt;"",B688='Start'!$D$5),COUNTIFS($B$6:B688,B688),"")</x:f>
      </x:c>
      <x:c r="F688" s="5" t="str">
        <x:f>IF(AND(A688="",B688=""),"",IF(OR(COUNTIFS('People'!$A$6:$A$505,A688)&lt;&gt;1,COUNTIFS('Families'!$A$6:$A$305,B688)&lt;&gt;1),"Check child / family ID",IF(COUNTIFS($A$6:$A$755,A688,$B$6:$B$755,B688)&lt;&gt;1,"Duplicate child / family",IF(C688="","Add relationship type",""))))</x:f>
      </x:c>
    </x:row>
    <x:row r="689" ht="25" customHeight="1">
      <x:c r="A689" s="10"/>
      <x:c r="B689" s="10"/>
      <x:c r="C689" s="10"/>
      <x:c r="D689" s="10"/>
      <x:c r="E689" s="5" t="str">
        <x:f>IF(AND(B689&lt;&gt;"",B689='Start'!$D$5),COUNTIFS($B$6:B689,B689),"")</x:f>
      </x:c>
      <x:c r="F689" s="5" t="str">
        <x:f>IF(AND(A689="",B689=""),"",IF(OR(COUNTIFS('People'!$A$6:$A$505,A689)&lt;&gt;1,COUNTIFS('Families'!$A$6:$A$305,B689)&lt;&gt;1),"Check child / family ID",IF(COUNTIFS($A$6:$A$755,A689,$B$6:$B$755,B689)&lt;&gt;1,"Duplicate child / family",IF(C689="","Add relationship type",""))))</x:f>
      </x:c>
    </x:row>
    <x:row r="690" ht="25" customHeight="1">
      <x:c r="A690" s="10"/>
      <x:c r="B690" s="10"/>
      <x:c r="C690" s="10"/>
      <x:c r="D690" s="10"/>
      <x:c r="E690" s="5" t="str">
        <x:f>IF(AND(B690&lt;&gt;"",B690='Start'!$D$5),COUNTIFS($B$6:B690,B690),"")</x:f>
      </x:c>
      <x:c r="F690" s="5" t="str">
        <x:f>IF(AND(A690="",B690=""),"",IF(OR(COUNTIFS('People'!$A$6:$A$505,A690)&lt;&gt;1,COUNTIFS('Families'!$A$6:$A$305,B690)&lt;&gt;1),"Check child / family ID",IF(COUNTIFS($A$6:$A$755,A690,$B$6:$B$755,B690)&lt;&gt;1,"Duplicate child / family",IF(C690="","Add relationship type",""))))</x:f>
      </x:c>
    </x:row>
    <x:row r="691" ht="25" customHeight="1">
      <x:c r="A691" s="10"/>
      <x:c r="B691" s="10"/>
      <x:c r="C691" s="10"/>
      <x:c r="D691" s="10"/>
      <x:c r="E691" s="5" t="str">
        <x:f>IF(AND(B691&lt;&gt;"",B691='Start'!$D$5),COUNTIFS($B$6:B691,B691),"")</x:f>
      </x:c>
      <x:c r="F691" s="5" t="str">
        <x:f>IF(AND(A691="",B691=""),"",IF(OR(COUNTIFS('People'!$A$6:$A$505,A691)&lt;&gt;1,COUNTIFS('Families'!$A$6:$A$305,B691)&lt;&gt;1),"Check child / family ID",IF(COUNTIFS($A$6:$A$755,A691,$B$6:$B$755,B691)&lt;&gt;1,"Duplicate child / family",IF(C691="","Add relationship type",""))))</x:f>
      </x:c>
    </x:row>
    <x:row r="692" ht="25" customHeight="1">
      <x:c r="A692" s="10"/>
      <x:c r="B692" s="10"/>
      <x:c r="C692" s="10"/>
      <x:c r="D692" s="10"/>
      <x:c r="E692" s="5" t="str">
        <x:f>IF(AND(B692&lt;&gt;"",B692='Start'!$D$5),COUNTIFS($B$6:B692,B692),"")</x:f>
      </x:c>
      <x:c r="F692" s="5" t="str">
        <x:f>IF(AND(A692="",B692=""),"",IF(OR(COUNTIFS('People'!$A$6:$A$505,A692)&lt;&gt;1,COUNTIFS('Families'!$A$6:$A$305,B692)&lt;&gt;1),"Check child / family ID",IF(COUNTIFS($A$6:$A$755,A692,$B$6:$B$755,B692)&lt;&gt;1,"Duplicate child / family",IF(C692="","Add relationship type",""))))</x:f>
      </x:c>
    </x:row>
    <x:row r="693" ht="25" customHeight="1">
      <x:c r="A693" s="10"/>
      <x:c r="B693" s="10"/>
      <x:c r="C693" s="10"/>
      <x:c r="D693" s="10"/>
      <x:c r="E693" s="5" t="str">
        <x:f>IF(AND(B693&lt;&gt;"",B693='Start'!$D$5),COUNTIFS($B$6:B693,B693),"")</x:f>
      </x:c>
      <x:c r="F693" s="5" t="str">
        <x:f>IF(AND(A693="",B693=""),"",IF(OR(COUNTIFS('People'!$A$6:$A$505,A693)&lt;&gt;1,COUNTIFS('Families'!$A$6:$A$305,B693)&lt;&gt;1),"Check child / family ID",IF(COUNTIFS($A$6:$A$755,A693,$B$6:$B$755,B693)&lt;&gt;1,"Duplicate child / family",IF(C693="","Add relationship type",""))))</x:f>
      </x:c>
    </x:row>
    <x:row r="694" ht="25" customHeight="1">
      <x:c r="A694" s="10"/>
      <x:c r="B694" s="10"/>
      <x:c r="C694" s="10"/>
      <x:c r="D694" s="10"/>
      <x:c r="E694" s="5" t="str">
        <x:f>IF(AND(B694&lt;&gt;"",B694='Start'!$D$5),COUNTIFS($B$6:B694,B694),"")</x:f>
      </x:c>
      <x:c r="F694" s="5" t="str">
        <x:f>IF(AND(A694="",B694=""),"",IF(OR(COUNTIFS('People'!$A$6:$A$505,A694)&lt;&gt;1,COUNTIFS('Families'!$A$6:$A$305,B694)&lt;&gt;1),"Check child / family ID",IF(COUNTIFS($A$6:$A$755,A694,$B$6:$B$755,B694)&lt;&gt;1,"Duplicate child / family",IF(C694="","Add relationship type",""))))</x:f>
      </x:c>
    </x:row>
    <x:row r="695" ht="25" customHeight="1">
      <x:c r="A695" s="10"/>
      <x:c r="B695" s="10"/>
      <x:c r="C695" s="10"/>
      <x:c r="D695" s="10"/>
      <x:c r="E695" s="5" t="str">
        <x:f>IF(AND(B695&lt;&gt;"",B695='Start'!$D$5),COUNTIFS($B$6:B695,B695),"")</x:f>
      </x:c>
      <x:c r="F695" s="5" t="str">
        <x:f>IF(AND(A695="",B695=""),"",IF(OR(COUNTIFS('People'!$A$6:$A$505,A695)&lt;&gt;1,COUNTIFS('Families'!$A$6:$A$305,B695)&lt;&gt;1),"Check child / family ID",IF(COUNTIFS($A$6:$A$755,A695,$B$6:$B$755,B695)&lt;&gt;1,"Duplicate child / family",IF(C695="","Add relationship type",""))))</x:f>
      </x:c>
    </x:row>
    <x:row r="696" ht="25" customHeight="1">
      <x:c r="A696" s="10"/>
      <x:c r="B696" s="10"/>
      <x:c r="C696" s="10"/>
      <x:c r="D696" s="10"/>
      <x:c r="E696" s="5" t="str">
        <x:f>IF(AND(B696&lt;&gt;"",B696='Start'!$D$5),COUNTIFS($B$6:B696,B696),"")</x:f>
      </x:c>
      <x:c r="F696" s="5" t="str">
        <x:f>IF(AND(A696="",B696=""),"",IF(OR(COUNTIFS('People'!$A$6:$A$505,A696)&lt;&gt;1,COUNTIFS('Families'!$A$6:$A$305,B696)&lt;&gt;1),"Check child / family ID",IF(COUNTIFS($A$6:$A$755,A696,$B$6:$B$755,B696)&lt;&gt;1,"Duplicate child / family",IF(C696="","Add relationship type",""))))</x:f>
      </x:c>
    </x:row>
    <x:row r="697" ht="25" customHeight="1">
      <x:c r="A697" s="10"/>
      <x:c r="B697" s="10"/>
      <x:c r="C697" s="10"/>
      <x:c r="D697" s="10"/>
      <x:c r="E697" s="5" t="str">
        <x:f>IF(AND(B697&lt;&gt;"",B697='Start'!$D$5),COUNTIFS($B$6:B697,B697),"")</x:f>
      </x:c>
      <x:c r="F697" s="5" t="str">
        <x:f>IF(AND(A697="",B697=""),"",IF(OR(COUNTIFS('People'!$A$6:$A$505,A697)&lt;&gt;1,COUNTIFS('Families'!$A$6:$A$305,B697)&lt;&gt;1),"Check child / family ID",IF(COUNTIFS($A$6:$A$755,A697,$B$6:$B$755,B697)&lt;&gt;1,"Duplicate child / family",IF(C697="","Add relationship type",""))))</x:f>
      </x:c>
    </x:row>
    <x:row r="698" ht="25" customHeight="1">
      <x:c r="A698" s="10"/>
      <x:c r="B698" s="10"/>
      <x:c r="C698" s="10"/>
      <x:c r="D698" s="10"/>
      <x:c r="E698" s="5" t="str">
        <x:f>IF(AND(B698&lt;&gt;"",B698='Start'!$D$5),COUNTIFS($B$6:B698,B698),"")</x:f>
      </x:c>
      <x:c r="F698" s="5" t="str">
        <x:f>IF(AND(A698="",B698=""),"",IF(OR(COUNTIFS('People'!$A$6:$A$505,A698)&lt;&gt;1,COUNTIFS('Families'!$A$6:$A$305,B698)&lt;&gt;1),"Check child / family ID",IF(COUNTIFS($A$6:$A$755,A698,$B$6:$B$755,B698)&lt;&gt;1,"Duplicate child / family",IF(C698="","Add relationship type",""))))</x:f>
      </x:c>
    </x:row>
    <x:row r="699" ht="25" customHeight="1">
      <x:c r="A699" s="10"/>
      <x:c r="B699" s="10"/>
      <x:c r="C699" s="10"/>
      <x:c r="D699" s="10"/>
      <x:c r="E699" s="5" t="str">
        <x:f>IF(AND(B699&lt;&gt;"",B699='Start'!$D$5),COUNTIFS($B$6:B699,B699),"")</x:f>
      </x:c>
      <x:c r="F699" s="5" t="str">
        <x:f>IF(AND(A699="",B699=""),"",IF(OR(COUNTIFS('People'!$A$6:$A$505,A699)&lt;&gt;1,COUNTIFS('Families'!$A$6:$A$305,B699)&lt;&gt;1),"Check child / family ID",IF(COUNTIFS($A$6:$A$755,A699,$B$6:$B$755,B699)&lt;&gt;1,"Duplicate child / family",IF(C699="","Add relationship type",""))))</x:f>
      </x:c>
    </x:row>
    <x:row r="700" ht="25" customHeight="1">
      <x:c r="A700" s="10"/>
      <x:c r="B700" s="10"/>
      <x:c r="C700" s="10"/>
      <x:c r="D700" s="10"/>
      <x:c r="E700" s="5" t="str">
        <x:f>IF(AND(B700&lt;&gt;"",B700='Start'!$D$5),COUNTIFS($B$6:B700,B700),"")</x:f>
      </x:c>
      <x:c r="F700" s="5" t="str">
        <x:f>IF(AND(A700="",B700=""),"",IF(OR(COUNTIFS('People'!$A$6:$A$505,A700)&lt;&gt;1,COUNTIFS('Families'!$A$6:$A$305,B700)&lt;&gt;1),"Check child / family ID",IF(COUNTIFS($A$6:$A$755,A700,$B$6:$B$755,B700)&lt;&gt;1,"Duplicate child / family",IF(C700="","Add relationship type",""))))</x:f>
      </x:c>
    </x:row>
    <x:row r="701" ht="25" customHeight="1">
      <x:c r="A701" s="10"/>
      <x:c r="B701" s="10"/>
      <x:c r="C701" s="10"/>
      <x:c r="D701" s="10"/>
      <x:c r="E701" s="5" t="str">
        <x:f>IF(AND(B701&lt;&gt;"",B701='Start'!$D$5),COUNTIFS($B$6:B701,B701),"")</x:f>
      </x:c>
      <x:c r="F701" s="5" t="str">
        <x:f>IF(AND(A701="",B701=""),"",IF(OR(COUNTIFS('People'!$A$6:$A$505,A701)&lt;&gt;1,COUNTIFS('Families'!$A$6:$A$305,B701)&lt;&gt;1),"Check child / family ID",IF(COUNTIFS($A$6:$A$755,A701,$B$6:$B$755,B701)&lt;&gt;1,"Duplicate child / family",IF(C701="","Add relationship type",""))))</x:f>
      </x:c>
    </x:row>
    <x:row r="702" ht="25" customHeight="1">
      <x:c r="A702" s="10"/>
      <x:c r="B702" s="10"/>
      <x:c r="C702" s="10"/>
      <x:c r="D702" s="10"/>
      <x:c r="E702" s="5" t="str">
        <x:f>IF(AND(B702&lt;&gt;"",B702='Start'!$D$5),COUNTIFS($B$6:B702,B702),"")</x:f>
      </x:c>
      <x:c r="F702" s="5" t="str">
        <x:f>IF(AND(A702="",B702=""),"",IF(OR(COUNTIFS('People'!$A$6:$A$505,A702)&lt;&gt;1,COUNTIFS('Families'!$A$6:$A$305,B702)&lt;&gt;1),"Check child / family ID",IF(COUNTIFS($A$6:$A$755,A702,$B$6:$B$755,B702)&lt;&gt;1,"Duplicate child / family",IF(C702="","Add relationship type",""))))</x:f>
      </x:c>
    </x:row>
    <x:row r="703" ht="25" customHeight="1">
      <x:c r="A703" s="10"/>
      <x:c r="B703" s="10"/>
      <x:c r="C703" s="10"/>
      <x:c r="D703" s="10"/>
      <x:c r="E703" s="5" t="str">
        <x:f>IF(AND(B703&lt;&gt;"",B703='Start'!$D$5),COUNTIFS($B$6:B703,B703),"")</x:f>
      </x:c>
      <x:c r="F703" s="5" t="str">
        <x:f>IF(AND(A703="",B703=""),"",IF(OR(COUNTIFS('People'!$A$6:$A$505,A703)&lt;&gt;1,COUNTIFS('Families'!$A$6:$A$305,B703)&lt;&gt;1),"Check child / family ID",IF(COUNTIFS($A$6:$A$755,A703,$B$6:$B$755,B703)&lt;&gt;1,"Duplicate child / family",IF(C703="","Add relationship type",""))))</x:f>
      </x:c>
    </x:row>
    <x:row r="704" ht="25" customHeight="1">
      <x:c r="A704" s="10"/>
      <x:c r="B704" s="10"/>
      <x:c r="C704" s="10"/>
      <x:c r="D704" s="10"/>
      <x:c r="E704" s="5" t="str">
        <x:f>IF(AND(B704&lt;&gt;"",B704='Start'!$D$5),COUNTIFS($B$6:B704,B704),"")</x:f>
      </x:c>
      <x:c r="F704" s="5" t="str">
        <x:f>IF(AND(A704="",B704=""),"",IF(OR(COUNTIFS('People'!$A$6:$A$505,A704)&lt;&gt;1,COUNTIFS('Families'!$A$6:$A$305,B704)&lt;&gt;1),"Check child / family ID",IF(COUNTIFS($A$6:$A$755,A704,$B$6:$B$755,B704)&lt;&gt;1,"Duplicate child / family",IF(C704="","Add relationship type",""))))</x:f>
      </x:c>
    </x:row>
    <x:row r="705" ht="25" customHeight="1">
      <x:c r="A705" s="10"/>
      <x:c r="B705" s="10"/>
      <x:c r="C705" s="10"/>
      <x:c r="D705" s="10"/>
      <x:c r="E705" s="5" t="str">
        <x:f>IF(AND(B705&lt;&gt;"",B705='Start'!$D$5),COUNTIFS($B$6:B705,B705),"")</x:f>
      </x:c>
      <x:c r="F705" s="5" t="str">
        <x:f>IF(AND(A705="",B705=""),"",IF(OR(COUNTIFS('People'!$A$6:$A$505,A705)&lt;&gt;1,COUNTIFS('Families'!$A$6:$A$305,B705)&lt;&gt;1),"Check child / family ID",IF(COUNTIFS($A$6:$A$755,A705,$B$6:$B$755,B705)&lt;&gt;1,"Duplicate child / family",IF(C705="","Add relationship type",""))))</x:f>
      </x:c>
    </x:row>
    <x:row r="706" ht="25" customHeight="1">
      <x:c r="A706" s="10"/>
      <x:c r="B706" s="10"/>
      <x:c r="C706" s="10"/>
      <x:c r="D706" s="10"/>
      <x:c r="E706" s="5" t="str">
        <x:f>IF(AND(B706&lt;&gt;"",B706='Start'!$D$5),COUNTIFS($B$6:B706,B706),"")</x:f>
      </x:c>
      <x:c r="F706" s="5" t="str">
        <x:f>IF(AND(A706="",B706=""),"",IF(OR(COUNTIFS('People'!$A$6:$A$505,A706)&lt;&gt;1,COUNTIFS('Families'!$A$6:$A$305,B706)&lt;&gt;1),"Check child / family ID",IF(COUNTIFS($A$6:$A$755,A706,$B$6:$B$755,B706)&lt;&gt;1,"Duplicate child / family",IF(C706="","Add relationship type",""))))</x:f>
      </x:c>
    </x:row>
    <x:row r="707" ht="25" customHeight="1">
      <x:c r="A707" s="10"/>
      <x:c r="B707" s="10"/>
      <x:c r="C707" s="10"/>
      <x:c r="D707" s="10"/>
      <x:c r="E707" s="5" t="str">
        <x:f>IF(AND(B707&lt;&gt;"",B707='Start'!$D$5),COUNTIFS($B$6:B707,B707),"")</x:f>
      </x:c>
      <x:c r="F707" s="5" t="str">
        <x:f>IF(AND(A707="",B707=""),"",IF(OR(COUNTIFS('People'!$A$6:$A$505,A707)&lt;&gt;1,COUNTIFS('Families'!$A$6:$A$305,B707)&lt;&gt;1),"Check child / family ID",IF(COUNTIFS($A$6:$A$755,A707,$B$6:$B$755,B707)&lt;&gt;1,"Duplicate child / family",IF(C707="","Add relationship type",""))))</x:f>
      </x:c>
    </x:row>
    <x:row r="708" ht="25" customHeight="1">
      <x:c r="A708" s="10"/>
      <x:c r="B708" s="10"/>
      <x:c r="C708" s="10"/>
      <x:c r="D708" s="10"/>
      <x:c r="E708" s="5" t="str">
        <x:f>IF(AND(B708&lt;&gt;"",B708='Start'!$D$5),COUNTIFS($B$6:B708,B708),"")</x:f>
      </x:c>
      <x:c r="F708" s="5" t="str">
        <x:f>IF(AND(A708="",B708=""),"",IF(OR(COUNTIFS('People'!$A$6:$A$505,A708)&lt;&gt;1,COUNTIFS('Families'!$A$6:$A$305,B708)&lt;&gt;1),"Check child / family ID",IF(COUNTIFS($A$6:$A$755,A708,$B$6:$B$755,B708)&lt;&gt;1,"Duplicate child / family",IF(C708="","Add relationship type",""))))</x:f>
      </x:c>
    </x:row>
    <x:row r="709" ht="25" customHeight="1">
      <x:c r="A709" s="10"/>
      <x:c r="B709" s="10"/>
      <x:c r="C709" s="10"/>
      <x:c r="D709" s="10"/>
      <x:c r="E709" s="5" t="str">
        <x:f>IF(AND(B709&lt;&gt;"",B709='Start'!$D$5),COUNTIFS($B$6:B709,B709),"")</x:f>
      </x:c>
      <x:c r="F709" s="5" t="str">
        <x:f>IF(AND(A709="",B709=""),"",IF(OR(COUNTIFS('People'!$A$6:$A$505,A709)&lt;&gt;1,COUNTIFS('Families'!$A$6:$A$305,B709)&lt;&gt;1),"Check child / family ID",IF(COUNTIFS($A$6:$A$755,A709,$B$6:$B$755,B709)&lt;&gt;1,"Duplicate child / family",IF(C709="","Add relationship type",""))))</x:f>
      </x:c>
    </x:row>
    <x:row r="710" ht="25" customHeight="1">
      <x:c r="A710" s="10"/>
      <x:c r="B710" s="10"/>
      <x:c r="C710" s="10"/>
      <x:c r="D710" s="10"/>
      <x:c r="E710" s="5" t="str">
        <x:f>IF(AND(B710&lt;&gt;"",B710='Start'!$D$5),COUNTIFS($B$6:B710,B710),"")</x:f>
      </x:c>
      <x:c r="F710" s="5" t="str">
        <x:f>IF(AND(A710="",B710=""),"",IF(OR(COUNTIFS('People'!$A$6:$A$505,A710)&lt;&gt;1,COUNTIFS('Families'!$A$6:$A$305,B710)&lt;&gt;1),"Check child / family ID",IF(COUNTIFS($A$6:$A$755,A710,$B$6:$B$755,B710)&lt;&gt;1,"Duplicate child / family",IF(C710="","Add relationship type",""))))</x:f>
      </x:c>
    </x:row>
    <x:row r="711" ht="25" customHeight="1">
      <x:c r="A711" s="10"/>
      <x:c r="B711" s="10"/>
      <x:c r="C711" s="10"/>
      <x:c r="D711" s="10"/>
      <x:c r="E711" s="5" t="str">
        <x:f>IF(AND(B711&lt;&gt;"",B711='Start'!$D$5),COUNTIFS($B$6:B711,B711),"")</x:f>
      </x:c>
      <x:c r="F711" s="5" t="str">
        <x:f>IF(AND(A711="",B711=""),"",IF(OR(COUNTIFS('People'!$A$6:$A$505,A711)&lt;&gt;1,COUNTIFS('Families'!$A$6:$A$305,B711)&lt;&gt;1),"Check child / family ID",IF(COUNTIFS($A$6:$A$755,A711,$B$6:$B$755,B711)&lt;&gt;1,"Duplicate child / family",IF(C711="","Add relationship type",""))))</x:f>
      </x:c>
    </x:row>
    <x:row r="712" ht="25" customHeight="1">
      <x:c r="A712" s="10"/>
      <x:c r="B712" s="10"/>
      <x:c r="C712" s="10"/>
      <x:c r="D712" s="10"/>
      <x:c r="E712" s="5" t="str">
        <x:f>IF(AND(B712&lt;&gt;"",B712='Start'!$D$5),COUNTIFS($B$6:B712,B712),"")</x:f>
      </x:c>
      <x:c r="F712" s="5" t="str">
        <x:f>IF(AND(A712="",B712=""),"",IF(OR(COUNTIFS('People'!$A$6:$A$505,A712)&lt;&gt;1,COUNTIFS('Families'!$A$6:$A$305,B712)&lt;&gt;1),"Check child / family ID",IF(COUNTIFS($A$6:$A$755,A712,$B$6:$B$755,B712)&lt;&gt;1,"Duplicate child / family",IF(C712="","Add relationship type",""))))</x:f>
      </x:c>
    </x:row>
    <x:row r="713" ht="25" customHeight="1">
      <x:c r="A713" s="10"/>
      <x:c r="B713" s="10"/>
      <x:c r="C713" s="10"/>
      <x:c r="D713" s="10"/>
      <x:c r="E713" s="5" t="str">
        <x:f>IF(AND(B713&lt;&gt;"",B713='Start'!$D$5),COUNTIFS($B$6:B713,B713),"")</x:f>
      </x:c>
      <x:c r="F713" s="5" t="str">
        <x:f>IF(AND(A713="",B713=""),"",IF(OR(COUNTIFS('People'!$A$6:$A$505,A713)&lt;&gt;1,COUNTIFS('Families'!$A$6:$A$305,B713)&lt;&gt;1),"Check child / family ID",IF(COUNTIFS($A$6:$A$755,A713,$B$6:$B$755,B713)&lt;&gt;1,"Duplicate child / family",IF(C713="","Add relationship type",""))))</x:f>
      </x:c>
    </x:row>
    <x:row r="714" ht="25" customHeight="1">
      <x:c r="A714" s="10"/>
      <x:c r="B714" s="10"/>
      <x:c r="C714" s="10"/>
      <x:c r="D714" s="10"/>
      <x:c r="E714" s="5" t="str">
        <x:f>IF(AND(B714&lt;&gt;"",B714='Start'!$D$5),COUNTIFS($B$6:B714,B714),"")</x:f>
      </x:c>
      <x:c r="F714" s="5" t="str">
        <x:f>IF(AND(A714="",B714=""),"",IF(OR(COUNTIFS('People'!$A$6:$A$505,A714)&lt;&gt;1,COUNTIFS('Families'!$A$6:$A$305,B714)&lt;&gt;1),"Check child / family ID",IF(COUNTIFS($A$6:$A$755,A714,$B$6:$B$755,B714)&lt;&gt;1,"Duplicate child / family",IF(C714="","Add relationship type",""))))</x:f>
      </x:c>
    </x:row>
    <x:row r="715" ht="25" customHeight="1">
      <x:c r="A715" s="10"/>
      <x:c r="B715" s="10"/>
      <x:c r="C715" s="10"/>
      <x:c r="D715" s="10"/>
      <x:c r="E715" s="5" t="str">
        <x:f>IF(AND(B715&lt;&gt;"",B715='Start'!$D$5),COUNTIFS($B$6:B715,B715),"")</x:f>
      </x:c>
      <x:c r="F715" s="5" t="str">
        <x:f>IF(AND(A715="",B715=""),"",IF(OR(COUNTIFS('People'!$A$6:$A$505,A715)&lt;&gt;1,COUNTIFS('Families'!$A$6:$A$305,B715)&lt;&gt;1),"Check child / family ID",IF(COUNTIFS($A$6:$A$755,A715,$B$6:$B$755,B715)&lt;&gt;1,"Duplicate child / family",IF(C715="","Add relationship type",""))))</x:f>
      </x:c>
    </x:row>
    <x:row r="716" ht="25" customHeight="1">
      <x:c r="A716" s="10"/>
      <x:c r="B716" s="10"/>
      <x:c r="C716" s="10"/>
      <x:c r="D716" s="10"/>
      <x:c r="E716" s="5" t="str">
        <x:f>IF(AND(B716&lt;&gt;"",B716='Start'!$D$5),COUNTIFS($B$6:B716,B716),"")</x:f>
      </x:c>
      <x:c r="F716" s="5" t="str">
        <x:f>IF(AND(A716="",B716=""),"",IF(OR(COUNTIFS('People'!$A$6:$A$505,A716)&lt;&gt;1,COUNTIFS('Families'!$A$6:$A$305,B716)&lt;&gt;1),"Check child / family ID",IF(COUNTIFS($A$6:$A$755,A716,$B$6:$B$755,B716)&lt;&gt;1,"Duplicate child / family",IF(C716="","Add relationship type",""))))</x:f>
      </x:c>
    </x:row>
    <x:row r="717" ht="25" customHeight="1">
      <x:c r="A717" s="10"/>
      <x:c r="B717" s="10"/>
      <x:c r="C717" s="10"/>
      <x:c r="D717" s="10"/>
      <x:c r="E717" s="5" t="str">
        <x:f>IF(AND(B717&lt;&gt;"",B717='Start'!$D$5),COUNTIFS($B$6:B717,B717),"")</x:f>
      </x:c>
      <x:c r="F717" s="5" t="str">
        <x:f>IF(AND(A717="",B717=""),"",IF(OR(COUNTIFS('People'!$A$6:$A$505,A717)&lt;&gt;1,COUNTIFS('Families'!$A$6:$A$305,B717)&lt;&gt;1),"Check child / family ID",IF(COUNTIFS($A$6:$A$755,A717,$B$6:$B$755,B717)&lt;&gt;1,"Duplicate child / family",IF(C717="","Add relationship type",""))))</x:f>
      </x:c>
    </x:row>
    <x:row r="718" ht="25" customHeight="1">
      <x:c r="A718" s="10"/>
      <x:c r="B718" s="10"/>
      <x:c r="C718" s="10"/>
      <x:c r="D718" s="10"/>
      <x:c r="E718" s="5" t="str">
        <x:f>IF(AND(B718&lt;&gt;"",B718='Start'!$D$5),COUNTIFS($B$6:B718,B718),"")</x:f>
      </x:c>
      <x:c r="F718" s="5" t="str">
        <x:f>IF(AND(A718="",B718=""),"",IF(OR(COUNTIFS('People'!$A$6:$A$505,A718)&lt;&gt;1,COUNTIFS('Families'!$A$6:$A$305,B718)&lt;&gt;1),"Check child / family ID",IF(COUNTIFS($A$6:$A$755,A718,$B$6:$B$755,B718)&lt;&gt;1,"Duplicate child / family",IF(C718="","Add relationship type",""))))</x:f>
      </x:c>
    </x:row>
    <x:row r="719" ht="25" customHeight="1">
      <x:c r="A719" s="10"/>
      <x:c r="B719" s="10"/>
      <x:c r="C719" s="10"/>
      <x:c r="D719" s="10"/>
      <x:c r="E719" s="5" t="str">
        <x:f>IF(AND(B719&lt;&gt;"",B719='Start'!$D$5),COUNTIFS($B$6:B719,B719),"")</x:f>
      </x:c>
      <x:c r="F719" s="5" t="str">
        <x:f>IF(AND(A719="",B719=""),"",IF(OR(COUNTIFS('People'!$A$6:$A$505,A719)&lt;&gt;1,COUNTIFS('Families'!$A$6:$A$305,B719)&lt;&gt;1),"Check child / family ID",IF(COUNTIFS($A$6:$A$755,A719,$B$6:$B$755,B719)&lt;&gt;1,"Duplicate child / family",IF(C719="","Add relationship type",""))))</x:f>
      </x:c>
    </x:row>
    <x:row r="720" ht="25" customHeight="1">
      <x:c r="A720" s="10"/>
      <x:c r="B720" s="10"/>
      <x:c r="C720" s="10"/>
      <x:c r="D720" s="10"/>
      <x:c r="E720" s="5" t="str">
        <x:f>IF(AND(B720&lt;&gt;"",B720='Start'!$D$5),COUNTIFS($B$6:B720,B720),"")</x:f>
      </x:c>
      <x:c r="F720" s="5" t="str">
        <x:f>IF(AND(A720="",B720=""),"",IF(OR(COUNTIFS('People'!$A$6:$A$505,A720)&lt;&gt;1,COUNTIFS('Families'!$A$6:$A$305,B720)&lt;&gt;1),"Check child / family ID",IF(COUNTIFS($A$6:$A$755,A720,$B$6:$B$755,B720)&lt;&gt;1,"Duplicate child / family",IF(C720="","Add relationship type",""))))</x:f>
      </x:c>
    </x:row>
    <x:row r="721" ht="25" customHeight="1">
      <x:c r="A721" s="10"/>
      <x:c r="B721" s="10"/>
      <x:c r="C721" s="10"/>
      <x:c r="D721" s="10"/>
      <x:c r="E721" s="5" t="str">
        <x:f>IF(AND(B721&lt;&gt;"",B721='Start'!$D$5),COUNTIFS($B$6:B721,B721),"")</x:f>
      </x:c>
      <x:c r="F721" s="5" t="str">
        <x:f>IF(AND(A721="",B721=""),"",IF(OR(COUNTIFS('People'!$A$6:$A$505,A721)&lt;&gt;1,COUNTIFS('Families'!$A$6:$A$305,B721)&lt;&gt;1),"Check child / family ID",IF(COUNTIFS($A$6:$A$755,A721,$B$6:$B$755,B721)&lt;&gt;1,"Duplicate child / family",IF(C721="","Add relationship type",""))))</x:f>
      </x:c>
    </x:row>
    <x:row r="722" ht="25" customHeight="1">
      <x:c r="A722" s="10"/>
      <x:c r="B722" s="10"/>
      <x:c r="C722" s="10"/>
      <x:c r="D722" s="10"/>
      <x:c r="E722" s="5" t="str">
        <x:f>IF(AND(B722&lt;&gt;"",B722='Start'!$D$5),COUNTIFS($B$6:B722,B722),"")</x:f>
      </x:c>
      <x:c r="F722" s="5" t="str">
        <x:f>IF(AND(A722="",B722=""),"",IF(OR(COUNTIFS('People'!$A$6:$A$505,A722)&lt;&gt;1,COUNTIFS('Families'!$A$6:$A$305,B722)&lt;&gt;1),"Check child / family ID",IF(COUNTIFS($A$6:$A$755,A722,$B$6:$B$755,B722)&lt;&gt;1,"Duplicate child / family",IF(C722="","Add relationship type",""))))</x:f>
      </x:c>
    </x:row>
    <x:row r="723" ht="25" customHeight="1">
      <x:c r="A723" s="10"/>
      <x:c r="B723" s="10"/>
      <x:c r="C723" s="10"/>
      <x:c r="D723" s="10"/>
      <x:c r="E723" s="5" t="str">
        <x:f>IF(AND(B723&lt;&gt;"",B723='Start'!$D$5),COUNTIFS($B$6:B723,B723),"")</x:f>
      </x:c>
      <x:c r="F723" s="5" t="str">
        <x:f>IF(AND(A723="",B723=""),"",IF(OR(COUNTIFS('People'!$A$6:$A$505,A723)&lt;&gt;1,COUNTIFS('Families'!$A$6:$A$305,B723)&lt;&gt;1),"Check child / family ID",IF(COUNTIFS($A$6:$A$755,A723,$B$6:$B$755,B723)&lt;&gt;1,"Duplicate child / family",IF(C723="","Add relationship type",""))))</x:f>
      </x:c>
    </x:row>
    <x:row r="724" ht="25" customHeight="1">
      <x:c r="A724" s="10"/>
      <x:c r="B724" s="10"/>
      <x:c r="C724" s="10"/>
      <x:c r="D724" s="10"/>
      <x:c r="E724" s="5" t="str">
        <x:f>IF(AND(B724&lt;&gt;"",B724='Start'!$D$5),COUNTIFS($B$6:B724,B724),"")</x:f>
      </x:c>
      <x:c r="F724" s="5" t="str">
        <x:f>IF(AND(A724="",B724=""),"",IF(OR(COUNTIFS('People'!$A$6:$A$505,A724)&lt;&gt;1,COUNTIFS('Families'!$A$6:$A$305,B724)&lt;&gt;1),"Check child / family ID",IF(COUNTIFS($A$6:$A$755,A724,$B$6:$B$755,B724)&lt;&gt;1,"Duplicate child / family",IF(C724="","Add relationship type",""))))</x:f>
      </x:c>
    </x:row>
    <x:row r="725" ht="25" customHeight="1">
      <x:c r="A725" s="10"/>
      <x:c r="B725" s="10"/>
      <x:c r="C725" s="10"/>
      <x:c r="D725" s="10"/>
      <x:c r="E725" s="5" t="str">
        <x:f>IF(AND(B725&lt;&gt;"",B725='Start'!$D$5),COUNTIFS($B$6:B725,B725),"")</x:f>
      </x:c>
      <x:c r="F725" s="5" t="str">
        <x:f>IF(AND(A725="",B725=""),"",IF(OR(COUNTIFS('People'!$A$6:$A$505,A725)&lt;&gt;1,COUNTIFS('Families'!$A$6:$A$305,B725)&lt;&gt;1),"Check child / family ID",IF(COUNTIFS($A$6:$A$755,A725,$B$6:$B$755,B725)&lt;&gt;1,"Duplicate child / family",IF(C725="","Add relationship type",""))))</x:f>
      </x:c>
    </x:row>
    <x:row r="726" ht="25" customHeight="1">
      <x:c r="A726" s="10"/>
      <x:c r="B726" s="10"/>
      <x:c r="C726" s="10"/>
      <x:c r="D726" s="10"/>
      <x:c r="E726" s="5" t="str">
        <x:f>IF(AND(B726&lt;&gt;"",B726='Start'!$D$5),COUNTIFS($B$6:B726,B726),"")</x:f>
      </x:c>
      <x:c r="F726" s="5" t="str">
        <x:f>IF(AND(A726="",B726=""),"",IF(OR(COUNTIFS('People'!$A$6:$A$505,A726)&lt;&gt;1,COUNTIFS('Families'!$A$6:$A$305,B726)&lt;&gt;1),"Check child / family ID",IF(COUNTIFS($A$6:$A$755,A726,$B$6:$B$755,B726)&lt;&gt;1,"Duplicate child / family",IF(C726="","Add relationship type",""))))</x:f>
      </x:c>
    </x:row>
    <x:row r="727" ht="25" customHeight="1">
      <x:c r="A727" s="10"/>
      <x:c r="B727" s="10"/>
      <x:c r="C727" s="10"/>
      <x:c r="D727" s="10"/>
      <x:c r="E727" s="5" t="str">
        <x:f>IF(AND(B727&lt;&gt;"",B727='Start'!$D$5),COUNTIFS($B$6:B727,B727),"")</x:f>
      </x:c>
      <x:c r="F727" s="5" t="str">
        <x:f>IF(AND(A727="",B727=""),"",IF(OR(COUNTIFS('People'!$A$6:$A$505,A727)&lt;&gt;1,COUNTIFS('Families'!$A$6:$A$305,B727)&lt;&gt;1),"Check child / family ID",IF(COUNTIFS($A$6:$A$755,A727,$B$6:$B$755,B727)&lt;&gt;1,"Duplicate child / family",IF(C727="","Add relationship type",""))))</x:f>
      </x:c>
    </x:row>
    <x:row r="728" ht="25" customHeight="1">
      <x:c r="A728" s="10"/>
      <x:c r="B728" s="10"/>
      <x:c r="C728" s="10"/>
      <x:c r="D728" s="10"/>
      <x:c r="E728" s="5" t="str">
        <x:f>IF(AND(B728&lt;&gt;"",B728='Start'!$D$5),COUNTIFS($B$6:B728,B728),"")</x:f>
      </x:c>
      <x:c r="F728" s="5" t="str">
        <x:f>IF(AND(A728="",B728=""),"",IF(OR(COUNTIFS('People'!$A$6:$A$505,A728)&lt;&gt;1,COUNTIFS('Families'!$A$6:$A$305,B728)&lt;&gt;1),"Check child / family ID",IF(COUNTIFS($A$6:$A$755,A728,$B$6:$B$755,B728)&lt;&gt;1,"Duplicate child / family",IF(C728="","Add relationship type",""))))</x:f>
      </x:c>
    </x:row>
    <x:row r="729" ht="25" customHeight="1">
      <x:c r="A729" s="10"/>
      <x:c r="B729" s="10"/>
      <x:c r="C729" s="10"/>
      <x:c r="D729" s="10"/>
      <x:c r="E729" s="5" t="str">
        <x:f>IF(AND(B729&lt;&gt;"",B729='Start'!$D$5),COUNTIFS($B$6:B729,B729),"")</x:f>
      </x:c>
      <x:c r="F729" s="5" t="str">
        <x:f>IF(AND(A729="",B729=""),"",IF(OR(COUNTIFS('People'!$A$6:$A$505,A729)&lt;&gt;1,COUNTIFS('Families'!$A$6:$A$305,B729)&lt;&gt;1),"Check child / family ID",IF(COUNTIFS($A$6:$A$755,A729,$B$6:$B$755,B729)&lt;&gt;1,"Duplicate child / family",IF(C729="","Add relationship type",""))))</x:f>
      </x:c>
    </x:row>
    <x:row r="730" ht="25" customHeight="1">
      <x:c r="A730" s="10"/>
      <x:c r="B730" s="10"/>
      <x:c r="C730" s="10"/>
      <x:c r="D730" s="10"/>
      <x:c r="E730" s="5" t="str">
        <x:f>IF(AND(B730&lt;&gt;"",B730='Start'!$D$5),COUNTIFS($B$6:B730,B730),"")</x:f>
      </x:c>
      <x:c r="F730" s="5" t="str">
        <x:f>IF(AND(A730="",B730=""),"",IF(OR(COUNTIFS('People'!$A$6:$A$505,A730)&lt;&gt;1,COUNTIFS('Families'!$A$6:$A$305,B730)&lt;&gt;1),"Check child / family ID",IF(COUNTIFS($A$6:$A$755,A730,$B$6:$B$755,B730)&lt;&gt;1,"Duplicate child / family",IF(C730="","Add relationship type",""))))</x:f>
      </x:c>
    </x:row>
    <x:row r="731" ht="25" customHeight="1">
      <x:c r="A731" s="10"/>
      <x:c r="B731" s="10"/>
      <x:c r="C731" s="10"/>
      <x:c r="D731" s="10"/>
      <x:c r="E731" s="5" t="str">
        <x:f>IF(AND(B731&lt;&gt;"",B731='Start'!$D$5),COUNTIFS($B$6:B731,B731),"")</x:f>
      </x:c>
      <x:c r="F731" s="5" t="str">
        <x:f>IF(AND(A731="",B731=""),"",IF(OR(COUNTIFS('People'!$A$6:$A$505,A731)&lt;&gt;1,COUNTIFS('Families'!$A$6:$A$305,B731)&lt;&gt;1),"Check child / family ID",IF(COUNTIFS($A$6:$A$755,A731,$B$6:$B$755,B731)&lt;&gt;1,"Duplicate child / family",IF(C731="","Add relationship type",""))))</x:f>
      </x:c>
    </x:row>
    <x:row r="732" ht="25" customHeight="1">
      <x:c r="A732" s="10"/>
      <x:c r="B732" s="10"/>
      <x:c r="C732" s="10"/>
      <x:c r="D732" s="10"/>
      <x:c r="E732" s="5" t="str">
        <x:f>IF(AND(B732&lt;&gt;"",B732='Start'!$D$5),COUNTIFS($B$6:B732,B732),"")</x:f>
      </x:c>
      <x:c r="F732" s="5" t="str">
        <x:f>IF(AND(A732="",B732=""),"",IF(OR(COUNTIFS('People'!$A$6:$A$505,A732)&lt;&gt;1,COUNTIFS('Families'!$A$6:$A$305,B732)&lt;&gt;1),"Check child / family ID",IF(COUNTIFS($A$6:$A$755,A732,$B$6:$B$755,B732)&lt;&gt;1,"Duplicate child / family",IF(C732="","Add relationship type",""))))</x:f>
      </x:c>
    </x:row>
    <x:row r="733" ht="25" customHeight="1">
      <x:c r="A733" s="10"/>
      <x:c r="B733" s="10"/>
      <x:c r="C733" s="10"/>
      <x:c r="D733" s="10"/>
      <x:c r="E733" s="5" t="str">
        <x:f>IF(AND(B733&lt;&gt;"",B733='Start'!$D$5),COUNTIFS($B$6:B733,B733),"")</x:f>
      </x:c>
      <x:c r="F733" s="5" t="str">
        <x:f>IF(AND(A733="",B733=""),"",IF(OR(COUNTIFS('People'!$A$6:$A$505,A733)&lt;&gt;1,COUNTIFS('Families'!$A$6:$A$305,B733)&lt;&gt;1),"Check child / family ID",IF(COUNTIFS($A$6:$A$755,A733,$B$6:$B$755,B733)&lt;&gt;1,"Duplicate child / family",IF(C733="","Add relationship type",""))))</x:f>
      </x:c>
    </x:row>
    <x:row r="734" ht="25" customHeight="1">
      <x:c r="A734" s="10"/>
      <x:c r="B734" s="10"/>
      <x:c r="C734" s="10"/>
      <x:c r="D734" s="10"/>
      <x:c r="E734" s="5" t="str">
        <x:f>IF(AND(B734&lt;&gt;"",B734='Start'!$D$5),COUNTIFS($B$6:B734,B734),"")</x:f>
      </x:c>
      <x:c r="F734" s="5" t="str">
        <x:f>IF(AND(A734="",B734=""),"",IF(OR(COUNTIFS('People'!$A$6:$A$505,A734)&lt;&gt;1,COUNTIFS('Families'!$A$6:$A$305,B734)&lt;&gt;1),"Check child / family ID",IF(COUNTIFS($A$6:$A$755,A734,$B$6:$B$755,B734)&lt;&gt;1,"Duplicate child / family",IF(C734="","Add relationship type",""))))</x:f>
      </x:c>
    </x:row>
    <x:row r="735" ht="25" customHeight="1">
      <x:c r="A735" s="10"/>
      <x:c r="B735" s="10"/>
      <x:c r="C735" s="10"/>
      <x:c r="D735" s="10"/>
      <x:c r="E735" s="5" t="str">
        <x:f>IF(AND(B735&lt;&gt;"",B735='Start'!$D$5),COUNTIFS($B$6:B735,B735),"")</x:f>
      </x:c>
      <x:c r="F735" s="5" t="str">
        <x:f>IF(AND(A735="",B735=""),"",IF(OR(COUNTIFS('People'!$A$6:$A$505,A735)&lt;&gt;1,COUNTIFS('Families'!$A$6:$A$305,B735)&lt;&gt;1),"Check child / family ID",IF(COUNTIFS($A$6:$A$755,A735,$B$6:$B$755,B735)&lt;&gt;1,"Duplicate child / family",IF(C735="","Add relationship type",""))))</x:f>
      </x:c>
    </x:row>
    <x:row r="736" ht="25" customHeight="1">
      <x:c r="A736" s="10"/>
      <x:c r="B736" s="10"/>
      <x:c r="C736" s="10"/>
      <x:c r="D736" s="10"/>
      <x:c r="E736" s="5" t="str">
        <x:f>IF(AND(B736&lt;&gt;"",B736='Start'!$D$5),COUNTIFS($B$6:B736,B736),"")</x:f>
      </x:c>
      <x:c r="F736" s="5" t="str">
        <x:f>IF(AND(A736="",B736=""),"",IF(OR(COUNTIFS('People'!$A$6:$A$505,A736)&lt;&gt;1,COUNTIFS('Families'!$A$6:$A$305,B736)&lt;&gt;1),"Check child / family ID",IF(COUNTIFS($A$6:$A$755,A736,$B$6:$B$755,B736)&lt;&gt;1,"Duplicate child / family",IF(C736="","Add relationship type",""))))</x:f>
      </x:c>
    </x:row>
    <x:row r="737" ht="25" customHeight="1">
      <x:c r="A737" s="10"/>
      <x:c r="B737" s="10"/>
      <x:c r="C737" s="10"/>
      <x:c r="D737" s="10"/>
      <x:c r="E737" s="5" t="str">
        <x:f>IF(AND(B737&lt;&gt;"",B737='Start'!$D$5),COUNTIFS($B$6:B737,B737),"")</x:f>
      </x:c>
      <x:c r="F737" s="5" t="str">
        <x:f>IF(AND(A737="",B737=""),"",IF(OR(COUNTIFS('People'!$A$6:$A$505,A737)&lt;&gt;1,COUNTIFS('Families'!$A$6:$A$305,B737)&lt;&gt;1),"Check child / family ID",IF(COUNTIFS($A$6:$A$755,A737,$B$6:$B$755,B737)&lt;&gt;1,"Duplicate child / family",IF(C737="","Add relationship type",""))))</x:f>
      </x:c>
    </x:row>
    <x:row r="738" ht="25" customHeight="1">
      <x:c r="A738" s="10"/>
      <x:c r="B738" s="10"/>
      <x:c r="C738" s="10"/>
      <x:c r="D738" s="10"/>
      <x:c r="E738" s="5" t="str">
        <x:f>IF(AND(B738&lt;&gt;"",B738='Start'!$D$5),COUNTIFS($B$6:B738,B738),"")</x:f>
      </x:c>
      <x:c r="F738" s="5" t="str">
        <x:f>IF(AND(A738="",B738=""),"",IF(OR(COUNTIFS('People'!$A$6:$A$505,A738)&lt;&gt;1,COUNTIFS('Families'!$A$6:$A$305,B738)&lt;&gt;1),"Check child / family ID",IF(COUNTIFS($A$6:$A$755,A738,$B$6:$B$755,B738)&lt;&gt;1,"Duplicate child / family",IF(C738="","Add relationship type",""))))</x:f>
      </x:c>
    </x:row>
    <x:row r="739" ht="25" customHeight="1">
      <x:c r="A739" s="10"/>
      <x:c r="B739" s="10"/>
      <x:c r="C739" s="10"/>
      <x:c r="D739" s="10"/>
      <x:c r="E739" s="5" t="str">
        <x:f>IF(AND(B739&lt;&gt;"",B739='Start'!$D$5),COUNTIFS($B$6:B739,B739),"")</x:f>
      </x:c>
      <x:c r="F739" s="5" t="str">
        <x:f>IF(AND(A739="",B739=""),"",IF(OR(COUNTIFS('People'!$A$6:$A$505,A739)&lt;&gt;1,COUNTIFS('Families'!$A$6:$A$305,B739)&lt;&gt;1),"Check child / family ID",IF(COUNTIFS($A$6:$A$755,A739,$B$6:$B$755,B739)&lt;&gt;1,"Duplicate child / family",IF(C739="","Add relationship type",""))))</x:f>
      </x:c>
    </x:row>
    <x:row r="740" ht="25" customHeight="1">
      <x:c r="A740" s="10"/>
      <x:c r="B740" s="10"/>
      <x:c r="C740" s="10"/>
      <x:c r="D740" s="10"/>
      <x:c r="E740" s="5" t="str">
        <x:f>IF(AND(B740&lt;&gt;"",B740='Start'!$D$5),COUNTIFS($B$6:B740,B740),"")</x:f>
      </x:c>
      <x:c r="F740" s="5" t="str">
        <x:f>IF(AND(A740="",B740=""),"",IF(OR(COUNTIFS('People'!$A$6:$A$505,A740)&lt;&gt;1,COUNTIFS('Families'!$A$6:$A$305,B740)&lt;&gt;1),"Check child / family ID",IF(COUNTIFS($A$6:$A$755,A740,$B$6:$B$755,B740)&lt;&gt;1,"Duplicate child / family",IF(C740="","Add relationship type",""))))</x:f>
      </x:c>
    </x:row>
    <x:row r="741" ht="25" customHeight="1">
      <x:c r="A741" s="10"/>
      <x:c r="B741" s="10"/>
      <x:c r="C741" s="10"/>
      <x:c r="D741" s="10"/>
      <x:c r="E741" s="5" t="str">
        <x:f>IF(AND(B741&lt;&gt;"",B741='Start'!$D$5),COUNTIFS($B$6:B741,B741),"")</x:f>
      </x:c>
      <x:c r="F741" s="5" t="str">
        <x:f>IF(AND(A741="",B741=""),"",IF(OR(COUNTIFS('People'!$A$6:$A$505,A741)&lt;&gt;1,COUNTIFS('Families'!$A$6:$A$305,B741)&lt;&gt;1),"Check child / family ID",IF(COUNTIFS($A$6:$A$755,A741,$B$6:$B$755,B741)&lt;&gt;1,"Duplicate child / family",IF(C741="","Add relationship type",""))))</x:f>
      </x:c>
    </x:row>
    <x:row r="742" ht="25" customHeight="1">
      <x:c r="A742" s="10"/>
      <x:c r="B742" s="10"/>
      <x:c r="C742" s="10"/>
      <x:c r="D742" s="10"/>
      <x:c r="E742" s="5" t="str">
        <x:f>IF(AND(B742&lt;&gt;"",B742='Start'!$D$5),COUNTIFS($B$6:B742,B742),"")</x:f>
      </x:c>
      <x:c r="F742" s="5" t="str">
        <x:f>IF(AND(A742="",B742=""),"",IF(OR(COUNTIFS('People'!$A$6:$A$505,A742)&lt;&gt;1,COUNTIFS('Families'!$A$6:$A$305,B742)&lt;&gt;1),"Check child / family ID",IF(COUNTIFS($A$6:$A$755,A742,$B$6:$B$755,B742)&lt;&gt;1,"Duplicate child / family",IF(C742="","Add relationship type",""))))</x:f>
      </x:c>
    </x:row>
    <x:row r="743" ht="25" customHeight="1">
      <x:c r="A743" s="10"/>
      <x:c r="B743" s="10"/>
      <x:c r="C743" s="10"/>
      <x:c r="D743" s="10"/>
      <x:c r="E743" s="5" t="str">
        <x:f>IF(AND(B743&lt;&gt;"",B743='Start'!$D$5),COUNTIFS($B$6:B743,B743),"")</x:f>
      </x:c>
      <x:c r="F743" s="5" t="str">
        <x:f>IF(AND(A743="",B743=""),"",IF(OR(COUNTIFS('People'!$A$6:$A$505,A743)&lt;&gt;1,COUNTIFS('Families'!$A$6:$A$305,B743)&lt;&gt;1),"Check child / family ID",IF(COUNTIFS($A$6:$A$755,A743,$B$6:$B$755,B743)&lt;&gt;1,"Duplicate child / family",IF(C743="","Add relationship type",""))))</x:f>
      </x:c>
    </x:row>
    <x:row r="744" ht="25" customHeight="1">
      <x:c r="A744" s="10"/>
      <x:c r="B744" s="10"/>
      <x:c r="C744" s="10"/>
      <x:c r="D744" s="10"/>
      <x:c r="E744" s="5" t="str">
        <x:f>IF(AND(B744&lt;&gt;"",B744='Start'!$D$5),COUNTIFS($B$6:B744,B744),"")</x:f>
      </x:c>
      <x:c r="F744" s="5" t="str">
        <x:f>IF(AND(A744="",B744=""),"",IF(OR(COUNTIFS('People'!$A$6:$A$505,A744)&lt;&gt;1,COUNTIFS('Families'!$A$6:$A$305,B744)&lt;&gt;1),"Check child / family ID",IF(COUNTIFS($A$6:$A$755,A744,$B$6:$B$755,B744)&lt;&gt;1,"Duplicate child / family",IF(C744="","Add relationship type",""))))</x:f>
      </x:c>
    </x:row>
    <x:row r="745" ht="25" customHeight="1">
      <x:c r="A745" s="10"/>
      <x:c r="B745" s="10"/>
      <x:c r="C745" s="10"/>
      <x:c r="D745" s="10"/>
      <x:c r="E745" s="5" t="str">
        <x:f>IF(AND(B745&lt;&gt;"",B745='Start'!$D$5),COUNTIFS($B$6:B745,B745),"")</x:f>
      </x:c>
      <x:c r="F745" s="5" t="str">
        <x:f>IF(AND(A745="",B745=""),"",IF(OR(COUNTIFS('People'!$A$6:$A$505,A745)&lt;&gt;1,COUNTIFS('Families'!$A$6:$A$305,B745)&lt;&gt;1),"Check child / family ID",IF(COUNTIFS($A$6:$A$755,A745,$B$6:$B$755,B745)&lt;&gt;1,"Duplicate child / family",IF(C745="","Add relationship type",""))))</x:f>
      </x:c>
    </x:row>
    <x:row r="746" ht="25" customHeight="1">
      <x:c r="A746" s="10"/>
      <x:c r="B746" s="10"/>
      <x:c r="C746" s="10"/>
      <x:c r="D746" s="10"/>
      <x:c r="E746" s="5" t="str">
        <x:f>IF(AND(B746&lt;&gt;"",B746='Start'!$D$5),COUNTIFS($B$6:B746,B746),"")</x:f>
      </x:c>
      <x:c r="F746" s="5" t="str">
        <x:f>IF(AND(A746="",B746=""),"",IF(OR(COUNTIFS('People'!$A$6:$A$505,A746)&lt;&gt;1,COUNTIFS('Families'!$A$6:$A$305,B746)&lt;&gt;1),"Check child / family ID",IF(COUNTIFS($A$6:$A$755,A746,$B$6:$B$755,B746)&lt;&gt;1,"Duplicate child / family",IF(C746="","Add relationship type",""))))</x:f>
      </x:c>
    </x:row>
    <x:row r="747" ht="25" customHeight="1">
      <x:c r="A747" s="10"/>
      <x:c r="B747" s="10"/>
      <x:c r="C747" s="10"/>
      <x:c r="D747" s="10"/>
      <x:c r="E747" s="5" t="str">
        <x:f>IF(AND(B747&lt;&gt;"",B747='Start'!$D$5),COUNTIFS($B$6:B747,B747),"")</x:f>
      </x:c>
      <x:c r="F747" s="5" t="str">
        <x:f>IF(AND(A747="",B747=""),"",IF(OR(COUNTIFS('People'!$A$6:$A$505,A747)&lt;&gt;1,COUNTIFS('Families'!$A$6:$A$305,B747)&lt;&gt;1),"Check child / family ID",IF(COUNTIFS($A$6:$A$755,A747,$B$6:$B$755,B747)&lt;&gt;1,"Duplicate child / family",IF(C747="","Add relationship type",""))))</x:f>
      </x:c>
    </x:row>
    <x:row r="748" ht="25" customHeight="1">
      <x:c r="A748" s="10"/>
      <x:c r="B748" s="10"/>
      <x:c r="C748" s="10"/>
      <x:c r="D748" s="10"/>
      <x:c r="E748" s="5" t="str">
        <x:f>IF(AND(B748&lt;&gt;"",B748='Start'!$D$5),COUNTIFS($B$6:B748,B748),"")</x:f>
      </x:c>
      <x:c r="F748" s="5" t="str">
        <x:f>IF(AND(A748="",B748=""),"",IF(OR(COUNTIFS('People'!$A$6:$A$505,A748)&lt;&gt;1,COUNTIFS('Families'!$A$6:$A$305,B748)&lt;&gt;1),"Check child / family ID",IF(COUNTIFS($A$6:$A$755,A748,$B$6:$B$755,B748)&lt;&gt;1,"Duplicate child / family",IF(C748="","Add relationship type",""))))</x:f>
      </x:c>
    </x:row>
    <x:row r="749" ht="25" customHeight="1">
      <x:c r="A749" s="10"/>
      <x:c r="B749" s="10"/>
      <x:c r="C749" s="10"/>
      <x:c r="D749" s="10"/>
      <x:c r="E749" s="5" t="str">
        <x:f>IF(AND(B749&lt;&gt;"",B749='Start'!$D$5),COUNTIFS($B$6:B749,B749),"")</x:f>
      </x:c>
      <x:c r="F749" s="5" t="str">
        <x:f>IF(AND(A749="",B749=""),"",IF(OR(COUNTIFS('People'!$A$6:$A$505,A749)&lt;&gt;1,COUNTIFS('Families'!$A$6:$A$305,B749)&lt;&gt;1),"Check child / family ID",IF(COUNTIFS($A$6:$A$755,A749,$B$6:$B$755,B749)&lt;&gt;1,"Duplicate child / family",IF(C749="","Add relationship type",""))))</x:f>
      </x:c>
    </x:row>
    <x:row r="750" ht="25" customHeight="1">
      <x:c r="A750" s="10"/>
      <x:c r="B750" s="10"/>
      <x:c r="C750" s="10"/>
      <x:c r="D750" s="10"/>
      <x:c r="E750" s="5" t="str">
        <x:f>IF(AND(B750&lt;&gt;"",B750='Start'!$D$5),COUNTIFS($B$6:B750,B750),"")</x:f>
      </x:c>
      <x:c r="F750" s="5" t="str">
        <x:f>IF(AND(A750="",B750=""),"",IF(OR(COUNTIFS('People'!$A$6:$A$505,A750)&lt;&gt;1,COUNTIFS('Families'!$A$6:$A$305,B750)&lt;&gt;1),"Check child / family ID",IF(COUNTIFS($A$6:$A$755,A750,$B$6:$B$755,B750)&lt;&gt;1,"Duplicate child / family",IF(C750="","Add relationship type",""))))</x:f>
      </x:c>
    </x:row>
    <x:row r="751" ht="25" customHeight="1">
      <x:c r="A751" s="10"/>
      <x:c r="B751" s="10"/>
      <x:c r="C751" s="10"/>
      <x:c r="D751" s="10"/>
      <x:c r="E751" s="5" t="str">
        <x:f>IF(AND(B751&lt;&gt;"",B751='Start'!$D$5),COUNTIFS($B$6:B751,B751),"")</x:f>
      </x:c>
      <x:c r="F751" s="5" t="str">
        <x:f>IF(AND(A751="",B751=""),"",IF(OR(COUNTIFS('People'!$A$6:$A$505,A751)&lt;&gt;1,COUNTIFS('Families'!$A$6:$A$305,B751)&lt;&gt;1),"Check child / family ID",IF(COUNTIFS($A$6:$A$755,A751,$B$6:$B$755,B751)&lt;&gt;1,"Duplicate child / family",IF(C751="","Add relationship type",""))))</x:f>
      </x:c>
    </x:row>
    <x:row r="752" ht="25" customHeight="1">
      <x:c r="A752" s="10"/>
      <x:c r="B752" s="10"/>
      <x:c r="C752" s="10"/>
      <x:c r="D752" s="10"/>
      <x:c r="E752" s="5" t="str">
        <x:f>IF(AND(B752&lt;&gt;"",B752='Start'!$D$5),COUNTIFS($B$6:B752,B752),"")</x:f>
      </x:c>
      <x:c r="F752" s="5" t="str">
        <x:f>IF(AND(A752="",B752=""),"",IF(OR(COUNTIFS('People'!$A$6:$A$505,A752)&lt;&gt;1,COUNTIFS('Families'!$A$6:$A$305,B752)&lt;&gt;1),"Check child / family ID",IF(COUNTIFS($A$6:$A$755,A752,$B$6:$B$755,B752)&lt;&gt;1,"Duplicate child / family",IF(C752="","Add relationship type",""))))</x:f>
      </x:c>
    </x:row>
    <x:row r="753" ht="25" customHeight="1">
      <x:c r="A753" s="10"/>
      <x:c r="B753" s="10"/>
      <x:c r="C753" s="10"/>
      <x:c r="D753" s="10"/>
      <x:c r="E753" s="5" t="str">
        <x:f>IF(AND(B753&lt;&gt;"",B753='Start'!$D$5),COUNTIFS($B$6:B753,B753),"")</x:f>
      </x:c>
      <x:c r="F753" s="5" t="str">
        <x:f>IF(AND(A753="",B753=""),"",IF(OR(COUNTIFS('People'!$A$6:$A$505,A753)&lt;&gt;1,COUNTIFS('Families'!$A$6:$A$305,B753)&lt;&gt;1),"Check child / family ID",IF(COUNTIFS($A$6:$A$755,A753,$B$6:$B$755,B753)&lt;&gt;1,"Duplicate child / family",IF(C753="","Add relationship type",""))))</x:f>
      </x:c>
    </x:row>
    <x:row r="754" ht="25" customHeight="1">
      <x:c r="A754" s="10"/>
      <x:c r="B754" s="10"/>
      <x:c r="C754" s="10"/>
      <x:c r="D754" s="10"/>
      <x:c r="E754" s="5" t="str">
        <x:f>IF(AND(B754&lt;&gt;"",B754='Start'!$D$5),COUNTIFS($B$6:B754,B754),"")</x:f>
      </x:c>
      <x:c r="F754" s="5" t="str">
        <x:f>IF(AND(A754="",B754=""),"",IF(OR(COUNTIFS('People'!$A$6:$A$505,A754)&lt;&gt;1,COUNTIFS('Families'!$A$6:$A$305,B754)&lt;&gt;1),"Check child / family ID",IF(COUNTIFS($A$6:$A$755,A754,$B$6:$B$755,B754)&lt;&gt;1,"Duplicate child / family",IF(C754="","Add relationship type",""))))</x:f>
      </x:c>
    </x:row>
    <x:row r="755" ht="25" customHeight="1">
      <x:c r="A755" s="10"/>
      <x:c r="B755" s="10"/>
      <x:c r="C755" s="10"/>
      <x:c r="D755" s="10"/>
      <x:c r="E755" s="5" t="str">
        <x:f>IF(AND(B755&lt;&gt;"",B755='Start'!$D$5),COUNTIFS($B$6:B755,B755),"")</x:f>
      </x:c>
      <x:c r="F755" s="5" t="str">
        <x:f>IF(AND(A755="",B755=""),"",IF(OR(COUNTIFS('People'!$A$6:$A$505,A755)&lt;&gt;1,COUNTIFS('Families'!$A$6:$A$305,B755)&lt;&gt;1),"Check child / family ID",IF(COUNTIFS($A$6:$A$755,A755,$B$6:$B$755,B755)&lt;&gt;1,"Duplicate child / family",IF(C755="","Add relationship type",""))))</x:f>
      </x:c>
    </x:row>
  </x:sheetData>
  <x:conditionalFormatting sqref="F6:F755">
    <x:cfRule type="expression" dxfId="2" priority="1">
      <x:formula>F6&lt;&gt;""</x:formula>
    </x:cfRule>
  </x:conditionalFormatting>
  <x:dataValidations count="1">
    <x:dataValidation type="list" sqref="C6:C755">
      <x:formula1>"Birth,Adopted,Foster,Other,Unknown"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96059884bf4f15"/>
  </x:tableParts>
</x:worksheet>
</file>

<file path=xl/worksheets/sheet9.xml><?xml version="1.0" encoding="utf-8"?>
<x:worksheet xmlns:x="http://schemas.openxmlformats.org/spreadsheetml/2006/main">
  <x:sheetPr>
    <x:tabColor rgb="FF214D3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42" hidden="0" customWidth="1"/>
    <x:col min="4" max="4" width="45" hidden="0" customWidth="1"/>
    <x:col min="5" max="5" width="50" hidden="0" customWidth="1"/>
    <x:col min="6" max="6" width="42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Research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42" customHeight="1">
      <x:c r="A5" s="9" t="str">
        <x:v>Research ID</x:v>
      </x:c>
      <x:c r="B5" s="9" t="str">
        <x:v>Person / family ID</x:v>
      </x:c>
      <x:c r="C5" s="9" t="str">
        <x:v>Question</x:v>
      </x:c>
      <x:c r="D5" s="9" t="str">
        <x:v>Source / archive reference</x:v>
      </x:c>
      <x:c r="E5" s="9" t="str">
        <x:v>Finding / uncertainty</x:v>
      </x:c>
      <x:c r="F5" s="9" t="str">
        <x:v>Next action</x:v>
      </x:c>
      <x:c r="G5" s="9" t="str">
        <x:v>Status</x:v>
      </x:c>
    </x:row>
    <x:row r="6" ht="25" customHeight="1">
      <x:c r="A6" s="10"/>
      <x:c r="B6" s="10"/>
      <x:c r="C6" s="10"/>
      <x:c r="D6" s="10"/>
      <x:c r="E6" s="10"/>
      <x:c r="F6" s="10"/>
      <x:c r="G6" s="10"/>
    </x:row>
    <x:row r="7" ht="25" customHeight="1">
      <x:c r="A7" s="10"/>
      <x:c r="B7" s="10"/>
      <x:c r="C7" s="10"/>
      <x:c r="D7" s="10"/>
      <x:c r="E7" s="10"/>
      <x:c r="F7" s="10"/>
      <x:c r="G7" s="10"/>
    </x:row>
    <x:row r="8" ht="25" customHeight="1">
      <x:c r="A8" s="10"/>
      <x:c r="B8" s="10"/>
      <x:c r="C8" s="10"/>
      <x:c r="D8" s="10"/>
      <x:c r="E8" s="10"/>
      <x:c r="F8" s="10"/>
      <x:c r="G8" s="10"/>
    </x:row>
    <x:row r="9" ht="25" customHeight="1">
      <x:c r="A9" s="10"/>
      <x:c r="B9" s="10"/>
      <x:c r="C9" s="10"/>
      <x:c r="D9" s="10"/>
      <x:c r="E9" s="10"/>
      <x:c r="F9" s="10"/>
      <x:c r="G9" s="10"/>
    </x:row>
    <x:row r="10" ht="25" customHeight="1">
      <x:c r="A10" s="10"/>
      <x:c r="B10" s="10"/>
      <x:c r="C10" s="10"/>
      <x:c r="D10" s="10"/>
      <x:c r="E10" s="10"/>
      <x:c r="F10" s="10"/>
      <x:c r="G10" s="10"/>
    </x:row>
    <x:row r="11" ht="25" customHeight="1">
      <x:c r="A11" s="10"/>
      <x:c r="B11" s="10"/>
      <x:c r="C11" s="10"/>
      <x:c r="D11" s="10"/>
      <x:c r="E11" s="10"/>
      <x:c r="F11" s="10"/>
      <x:c r="G11" s="10"/>
    </x:row>
    <x:row r="12" ht="25" customHeight="1">
      <x:c r="A12" s="10"/>
      <x:c r="B12" s="10"/>
      <x:c r="C12" s="10"/>
      <x:c r="D12" s="10"/>
      <x:c r="E12" s="10"/>
      <x:c r="F12" s="10"/>
      <x:c r="G12" s="10"/>
    </x:row>
    <x:row r="13" ht="25" customHeight="1">
      <x:c r="A13" s="10"/>
      <x:c r="B13" s="10"/>
      <x:c r="C13" s="10"/>
      <x:c r="D13" s="10"/>
      <x:c r="E13" s="10"/>
      <x:c r="F13" s="10"/>
      <x:c r="G13" s="10"/>
    </x:row>
    <x:row r="14" ht="25" customHeight="1">
      <x:c r="A14" s="10"/>
      <x:c r="B14" s="10"/>
      <x:c r="C14" s="10"/>
      <x:c r="D14" s="10"/>
      <x:c r="E14" s="10"/>
      <x:c r="F14" s="10"/>
      <x:c r="G14" s="10"/>
    </x:row>
    <x:row r="15" ht="25" customHeight="1">
      <x:c r="A15" s="10"/>
      <x:c r="B15" s="10"/>
      <x:c r="C15" s="10"/>
      <x:c r="D15" s="10"/>
      <x:c r="E15" s="10"/>
      <x:c r="F15" s="10"/>
      <x:c r="G15" s="10"/>
    </x:row>
    <x:row r="16" ht="25" customHeight="1">
      <x:c r="A16" s="10"/>
      <x:c r="B16" s="10"/>
      <x:c r="C16" s="10"/>
      <x:c r="D16" s="10"/>
      <x:c r="E16" s="10"/>
      <x:c r="F16" s="10"/>
      <x:c r="G16" s="10"/>
    </x:row>
    <x:row r="17" ht="25" customHeight="1">
      <x:c r="A17" s="10"/>
      <x:c r="B17" s="10"/>
      <x:c r="C17" s="10"/>
      <x:c r="D17" s="10"/>
      <x:c r="E17" s="10"/>
      <x:c r="F17" s="10"/>
      <x:c r="G17" s="10"/>
    </x:row>
    <x:row r="18" ht="25" customHeight="1">
      <x:c r="A18" s="10"/>
      <x:c r="B18" s="10"/>
      <x:c r="C18" s="10"/>
      <x:c r="D18" s="10"/>
      <x:c r="E18" s="10"/>
      <x:c r="F18" s="10"/>
      <x:c r="G18" s="10"/>
    </x:row>
    <x:row r="19" ht="25" customHeight="1">
      <x:c r="A19" s="10"/>
      <x:c r="B19" s="10"/>
      <x:c r="C19" s="10"/>
      <x:c r="D19" s="10"/>
      <x:c r="E19" s="10"/>
      <x:c r="F19" s="10"/>
      <x:c r="G19" s="10"/>
    </x:row>
    <x:row r="20" ht="25" customHeight="1">
      <x:c r="A20" s="10"/>
      <x:c r="B20" s="10"/>
      <x:c r="C20" s="10"/>
      <x:c r="D20" s="10"/>
      <x:c r="E20" s="10"/>
      <x:c r="F20" s="10"/>
      <x:c r="G20" s="10"/>
    </x:row>
    <x:row r="21" ht="25" customHeight="1">
      <x:c r="A21" s="10"/>
      <x:c r="B21" s="10"/>
      <x:c r="C21" s="10"/>
      <x:c r="D21" s="10"/>
      <x:c r="E21" s="10"/>
      <x:c r="F21" s="10"/>
      <x:c r="G21" s="10"/>
    </x:row>
    <x:row r="22" ht="25" customHeight="1">
      <x:c r="A22" s="10"/>
      <x:c r="B22" s="10"/>
      <x:c r="C22" s="10"/>
      <x:c r="D22" s="10"/>
      <x:c r="E22" s="10"/>
      <x:c r="F22" s="10"/>
      <x:c r="G22" s="10"/>
    </x:row>
    <x:row r="23" ht="25" customHeight="1">
      <x:c r="A23" s="10"/>
      <x:c r="B23" s="10"/>
      <x:c r="C23" s="10"/>
      <x:c r="D23" s="10"/>
      <x:c r="E23" s="10"/>
      <x:c r="F23" s="10"/>
      <x:c r="G23" s="10"/>
    </x:row>
    <x:row r="24" ht="25" customHeight="1">
      <x:c r="A24" s="10"/>
      <x:c r="B24" s="10"/>
      <x:c r="C24" s="10"/>
      <x:c r="D24" s="10"/>
      <x:c r="E24" s="10"/>
      <x:c r="F24" s="10"/>
      <x:c r="G24" s="10"/>
    </x:row>
    <x:row r="25" ht="25" customHeight="1">
      <x:c r="A25" s="10"/>
      <x:c r="B25" s="10"/>
      <x:c r="C25" s="10"/>
      <x:c r="D25" s="10"/>
      <x:c r="E25" s="10"/>
      <x:c r="F25" s="10"/>
      <x:c r="G25" s="10"/>
    </x:row>
    <x:row r="26" ht="25" customHeight="1">
      <x:c r="A26" s="10"/>
      <x:c r="B26" s="10"/>
      <x:c r="C26" s="10"/>
      <x:c r="D26" s="10"/>
      <x:c r="E26" s="10"/>
      <x:c r="F26" s="10"/>
      <x:c r="G26" s="10"/>
    </x:row>
    <x:row r="27" ht="25" customHeight="1">
      <x:c r="A27" s="10"/>
      <x:c r="B27" s="10"/>
      <x:c r="C27" s="10"/>
      <x:c r="D27" s="10"/>
      <x:c r="E27" s="10"/>
      <x:c r="F27" s="10"/>
      <x:c r="G27" s="10"/>
    </x:row>
    <x:row r="28" ht="25" customHeight="1">
      <x:c r="A28" s="10"/>
      <x:c r="B28" s="10"/>
      <x:c r="C28" s="10"/>
      <x:c r="D28" s="10"/>
      <x:c r="E28" s="10"/>
      <x:c r="F28" s="10"/>
      <x:c r="G28" s="10"/>
    </x:row>
    <x:row r="29" ht="25" customHeight="1">
      <x:c r="A29" s="10"/>
      <x:c r="B29" s="10"/>
      <x:c r="C29" s="10"/>
      <x:c r="D29" s="10"/>
      <x:c r="E29" s="10"/>
      <x:c r="F29" s="10"/>
      <x:c r="G29" s="10"/>
    </x:row>
    <x:row r="30" ht="25" customHeight="1">
      <x:c r="A30" s="10"/>
      <x:c r="B30" s="10"/>
      <x:c r="C30" s="10"/>
      <x:c r="D30" s="10"/>
      <x:c r="E30" s="10"/>
      <x:c r="F30" s="10"/>
      <x:c r="G30" s="10"/>
    </x:row>
    <x:row r="31" ht="25" customHeight="1">
      <x:c r="A31" s="10"/>
      <x:c r="B31" s="10"/>
      <x:c r="C31" s="10"/>
      <x:c r="D31" s="10"/>
      <x:c r="E31" s="10"/>
      <x:c r="F31" s="10"/>
      <x:c r="G31" s="10"/>
    </x:row>
    <x:row r="32" ht="25" customHeight="1">
      <x:c r="A32" s="10"/>
      <x:c r="B32" s="10"/>
      <x:c r="C32" s="10"/>
      <x:c r="D32" s="10"/>
      <x:c r="E32" s="10"/>
      <x:c r="F32" s="10"/>
      <x:c r="G32" s="10"/>
    </x:row>
    <x:row r="33" ht="25" customHeight="1">
      <x:c r="A33" s="10"/>
      <x:c r="B33" s="10"/>
      <x:c r="C33" s="10"/>
      <x:c r="D33" s="10"/>
      <x:c r="E33" s="10"/>
      <x:c r="F33" s="10"/>
      <x:c r="G33" s="10"/>
    </x:row>
    <x:row r="34" ht="25" customHeight="1">
      <x:c r="A34" s="10"/>
      <x:c r="B34" s="10"/>
      <x:c r="C34" s="10"/>
      <x:c r="D34" s="10"/>
      <x:c r="E34" s="10"/>
      <x:c r="F34" s="10"/>
      <x:c r="G34" s="10"/>
    </x:row>
    <x:row r="35" ht="25" customHeight="1">
      <x:c r="A35" s="10"/>
      <x:c r="B35" s="10"/>
      <x:c r="C35" s="10"/>
      <x:c r="D35" s="10"/>
      <x:c r="E35" s="10"/>
      <x:c r="F35" s="10"/>
      <x:c r="G35" s="10"/>
    </x:row>
    <x:row r="36" ht="25" customHeight="1">
      <x:c r="A36" s="10"/>
      <x:c r="B36" s="10"/>
      <x:c r="C36" s="10"/>
      <x:c r="D36" s="10"/>
      <x:c r="E36" s="10"/>
      <x:c r="F36" s="10"/>
      <x:c r="G36" s="10"/>
    </x:row>
    <x:row r="37" ht="25" customHeight="1">
      <x:c r="A37" s="10"/>
      <x:c r="B37" s="10"/>
      <x:c r="C37" s="10"/>
      <x:c r="D37" s="10"/>
      <x:c r="E37" s="10"/>
      <x:c r="F37" s="10"/>
      <x:c r="G37" s="10"/>
    </x:row>
    <x:row r="38" ht="25" customHeight="1">
      <x:c r="A38" s="10"/>
      <x:c r="B38" s="10"/>
      <x:c r="C38" s="10"/>
      <x:c r="D38" s="10"/>
      <x:c r="E38" s="10"/>
      <x:c r="F38" s="10"/>
      <x:c r="G38" s="10"/>
    </x:row>
    <x:row r="39" ht="25" customHeight="1">
      <x:c r="A39" s="10"/>
      <x:c r="B39" s="10"/>
      <x:c r="C39" s="10"/>
      <x:c r="D39" s="10"/>
      <x:c r="E39" s="10"/>
      <x:c r="F39" s="10"/>
      <x:c r="G39" s="10"/>
    </x:row>
    <x:row r="40" ht="25" customHeight="1">
      <x:c r="A40" s="10"/>
      <x:c r="B40" s="10"/>
      <x:c r="C40" s="10"/>
      <x:c r="D40" s="10"/>
      <x:c r="E40" s="10"/>
      <x:c r="F40" s="10"/>
      <x:c r="G40" s="10"/>
    </x:row>
    <x:row r="41" ht="25" customHeight="1">
      <x:c r="A41" s="10"/>
      <x:c r="B41" s="10"/>
      <x:c r="C41" s="10"/>
      <x:c r="D41" s="10"/>
      <x:c r="E41" s="10"/>
      <x:c r="F41" s="10"/>
      <x:c r="G41" s="10"/>
    </x:row>
    <x:row r="42" ht="25" customHeight="1">
      <x:c r="A42" s="10"/>
      <x:c r="B42" s="10"/>
      <x:c r="C42" s="10"/>
      <x:c r="D42" s="10"/>
      <x:c r="E42" s="10"/>
      <x:c r="F42" s="10"/>
      <x:c r="G42" s="10"/>
    </x:row>
    <x:row r="43" ht="25" customHeight="1">
      <x:c r="A43" s="10"/>
      <x:c r="B43" s="10"/>
      <x:c r="C43" s="10"/>
      <x:c r="D43" s="10"/>
      <x:c r="E43" s="10"/>
      <x:c r="F43" s="10"/>
      <x:c r="G43" s="10"/>
    </x:row>
    <x:row r="44" ht="25" customHeight="1">
      <x:c r="A44" s="10"/>
      <x:c r="B44" s="10"/>
      <x:c r="C44" s="10"/>
      <x:c r="D44" s="10"/>
      <x:c r="E44" s="10"/>
      <x:c r="F44" s="10"/>
      <x:c r="G44" s="10"/>
    </x:row>
    <x:row r="45" ht="25" customHeight="1">
      <x:c r="A45" s="10"/>
      <x:c r="B45" s="10"/>
      <x:c r="C45" s="10"/>
      <x:c r="D45" s="10"/>
      <x:c r="E45" s="10"/>
      <x:c r="F45" s="10"/>
      <x:c r="G45" s="10"/>
    </x:row>
    <x:row r="46" ht="25" customHeight="1">
      <x:c r="A46" s="10"/>
      <x:c r="B46" s="10"/>
      <x:c r="C46" s="10"/>
      <x:c r="D46" s="10"/>
      <x:c r="E46" s="10"/>
      <x:c r="F46" s="10"/>
      <x:c r="G46" s="10"/>
    </x:row>
    <x:row r="47" ht="25" customHeight="1">
      <x:c r="A47" s="10"/>
      <x:c r="B47" s="10"/>
      <x:c r="C47" s="10"/>
      <x:c r="D47" s="10"/>
      <x:c r="E47" s="10"/>
      <x:c r="F47" s="10"/>
      <x:c r="G47" s="10"/>
    </x:row>
    <x:row r="48" ht="25" customHeight="1">
      <x:c r="A48" s="10"/>
      <x:c r="B48" s="10"/>
      <x:c r="C48" s="10"/>
      <x:c r="D48" s="10"/>
      <x:c r="E48" s="10"/>
      <x:c r="F48" s="10"/>
      <x:c r="G48" s="10"/>
    </x:row>
    <x:row r="49" ht="25" customHeight="1">
      <x:c r="A49" s="10"/>
      <x:c r="B49" s="10"/>
      <x:c r="C49" s="10"/>
      <x:c r="D49" s="10"/>
      <x:c r="E49" s="10"/>
      <x:c r="F49" s="10"/>
      <x:c r="G49" s="10"/>
    </x:row>
    <x:row r="50" ht="25" customHeight="1">
      <x:c r="A50" s="10"/>
      <x:c r="B50" s="10"/>
      <x:c r="C50" s="10"/>
      <x:c r="D50" s="10"/>
      <x:c r="E50" s="10"/>
      <x:c r="F50" s="10"/>
      <x:c r="G50" s="10"/>
    </x:row>
    <x:row r="51" ht="25" customHeight="1">
      <x:c r="A51" s="10"/>
      <x:c r="B51" s="10"/>
      <x:c r="C51" s="10"/>
      <x:c r="D51" s="10"/>
      <x:c r="E51" s="10"/>
      <x:c r="F51" s="10"/>
      <x:c r="G51" s="10"/>
    </x:row>
    <x:row r="52" ht="25" customHeight="1">
      <x:c r="A52" s="10"/>
      <x:c r="B52" s="10"/>
      <x:c r="C52" s="10"/>
      <x:c r="D52" s="10"/>
      <x:c r="E52" s="10"/>
      <x:c r="F52" s="10"/>
      <x:c r="G52" s="10"/>
    </x:row>
    <x:row r="53" ht="25" customHeight="1">
      <x:c r="A53" s="10"/>
      <x:c r="B53" s="10"/>
      <x:c r="C53" s="10"/>
      <x:c r="D53" s="10"/>
      <x:c r="E53" s="10"/>
      <x:c r="F53" s="10"/>
      <x:c r="G53" s="10"/>
    </x:row>
    <x:row r="54" ht="25" customHeight="1">
      <x:c r="A54" s="10"/>
      <x:c r="B54" s="10"/>
      <x:c r="C54" s="10"/>
      <x:c r="D54" s="10"/>
      <x:c r="E54" s="10"/>
      <x:c r="F54" s="10"/>
      <x:c r="G54" s="10"/>
    </x:row>
    <x:row r="55" ht="25" customHeight="1">
      <x:c r="A55" s="10"/>
      <x:c r="B55" s="10"/>
      <x:c r="C55" s="10"/>
      <x:c r="D55" s="10"/>
      <x:c r="E55" s="10"/>
      <x:c r="F55" s="10"/>
      <x:c r="G55" s="10"/>
    </x:row>
    <x:row r="56" ht="25" customHeight="1">
      <x:c r="A56" s="10"/>
      <x:c r="B56" s="10"/>
      <x:c r="C56" s="10"/>
      <x:c r="D56" s="10"/>
      <x:c r="E56" s="10"/>
      <x:c r="F56" s="10"/>
      <x:c r="G56" s="10"/>
    </x:row>
    <x:row r="57" ht="25" customHeight="1">
      <x:c r="A57" s="10"/>
      <x:c r="B57" s="10"/>
      <x:c r="C57" s="10"/>
      <x:c r="D57" s="10"/>
      <x:c r="E57" s="10"/>
      <x:c r="F57" s="10"/>
      <x:c r="G57" s="10"/>
    </x:row>
    <x:row r="58" ht="25" customHeight="1">
      <x:c r="A58" s="10"/>
      <x:c r="B58" s="10"/>
      <x:c r="C58" s="10"/>
      <x:c r="D58" s="10"/>
      <x:c r="E58" s="10"/>
      <x:c r="F58" s="10"/>
      <x:c r="G58" s="10"/>
    </x:row>
    <x:row r="59" ht="25" customHeight="1">
      <x:c r="A59" s="10"/>
      <x:c r="B59" s="10"/>
      <x:c r="C59" s="10"/>
      <x:c r="D59" s="10"/>
      <x:c r="E59" s="10"/>
      <x:c r="F59" s="10"/>
      <x:c r="G59" s="10"/>
    </x:row>
    <x:row r="60" ht="25" customHeight="1">
      <x:c r="A60" s="10"/>
      <x:c r="B60" s="10"/>
      <x:c r="C60" s="10"/>
      <x:c r="D60" s="10"/>
      <x:c r="E60" s="10"/>
      <x:c r="F60" s="10"/>
      <x:c r="G60" s="10"/>
    </x:row>
    <x:row r="61" ht="25" customHeight="1">
      <x:c r="A61" s="10"/>
      <x:c r="B61" s="10"/>
      <x:c r="C61" s="10"/>
      <x:c r="D61" s="10"/>
      <x:c r="E61" s="10"/>
      <x:c r="F61" s="10"/>
      <x:c r="G61" s="10"/>
    </x:row>
    <x:row r="62" ht="25" customHeight="1">
      <x:c r="A62" s="10"/>
      <x:c r="B62" s="10"/>
      <x:c r="C62" s="10"/>
      <x:c r="D62" s="10"/>
      <x:c r="E62" s="10"/>
      <x:c r="F62" s="10"/>
      <x:c r="G62" s="10"/>
    </x:row>
    <x:row r="63" ht="25" customHeight="1">
      <x:c r="A63" s="10"/>
      <x:c r="B63" s="10"/>
      <x:c r="C63" s="10"/>
      <x:c r="D63" s="10"/>
      <x:c r="E63" s="10"/>
      <x:c r="F63" s="10"/>
      <x:c r="G63" s="10"/>
    </x:row>
    <x:row r="64" ht="25" customHeight="1">
      <x:c r="A64" s="10"/>
      <x:c r="B64" s="10"/>
      <x:c r="C64" s="10"/>
      <x:c r="D64" s="10"/>
      <x:c r="E64" s="10"/>
      <x:c r="F64" s="10"/>
      <x:c r="G64" s="10"/>
    </x:row>
    <x:row r="65" ht="25" customHeight="1">
      <x:c r="A65" s="10"/>
      <x:c r="B65" s="10"/>
      <x:c r="C65" s="10"/>
      <x:c r="D65" s="10"/>
      <x:c r="E65" s="10"/>
      <x:c r="F65" s="10"/>
      <x:c r="G65" s="10"/>
    </x:row>
    <x:row r="66" ht="25" customHeight="1">
      <x:c r="A66" s="10"/>
      <x:c r="B66" s="10"/>
      <x:c r="C66" s="10"/>
      <x:c r="D66" s="10"/>
      <x:c r="E66" s="10"/>
      <x:c r="F66" s="10"/>
      <x:c r="G66" s="10"/>
    </x:row>
    <x:row r="67" ht="25" customHeight="1">
      <x:c r="A67" s="10"/>
      <x:c r="B67" s="10"/>
      <x:c r="C67" s="10"/>
      <x:c r="D67" s="10"/>
      <x:c r="E67" s="10"/>
      <x:c r="F67" s="10"/>
      <x:c r="G67" s="10"/>
    </x:row>
    <x:row r="68" ht="25" customHeight="1">
      <x:c r="A68" s="10"/>
      <x:c r="B68" s="10"/>
      <x:c r="C68" s="10"/>
      <x:c r="D68" s="10"/>
      <x:c r="E68" s="10"/>
      <x:c r="F68" s="10"/>
      <x:c r="G68" s="10"/>
    </x:row>
    <x:row r="69" ht="25" customHeight="1">
      <x:c r="A69" s="10"/>
      <x:c r="B69" s="10"/>
      <x:c r="C69" s="10"/>
      <x:c r="D69" s="10"/>
      <x:c r="E69" s="10"/>
      <x:c r="F69" s="10"/>
      <x:c r="G69" s="10"/>
    </x:row>
    <x:row r="70" ht="25" customHeight="1">
      <x:c r="A70" s="10"/>
      <x:c r="B70" s="10"/>
      <x:c r="C70" s="10"/>
      <x:c r="D70" s="10"/>
      <x:c r="E70" s="10"/>
      <x:c r="F70" s="10"/>
      <x:c r="G70" s="10"/>
    </x:row>
    <x:row r="71" ht="25" customHeight="1">
      <x:c r="A71" s="10"/>
      <x:c r="B71" s="10"/>
      <x:c r="C71" s="10"/>
      <x:c r="D71" s="10"/>
      <x:c r="E71" s="10"/>
      <x:c r="F71" s="10"/>
      <x:c r="G71" s="10"/>
    </x:row>
    <x:row r="72" ht="25" customHeight="1">
      <x:c r="A72" s="10"/>
      <x:c r="B72" s="10"/>
      <x:c r="C72" s="10"/>
      <x:c r="D72" s="10"/>
      <x:c r="E72" s="10"/>
      <x:c r="F72" s="10"/>
      <x:c r="G72" s="10"/>
    </x:row>
    <x:row r="73" ht="25" customHeight="1">
      <x:c r="A73" s="10"/>
      <x:c r="B73" s="10"/>
      <x:c r="C73" s="10"/>
      <x:c r="D73" s="10"/>
      <x:c r="E73" s="10"/>
      <x:c r="F73" s="10"/>
      <x:c r="G73" s="10"/>
    </x:row>
    <x:row r="74" ht="25" customHeight="1">
      <x:c r="A74" s="10"/>
      <x:c r="B74" s="10"/>
      <x:c r="C74" s="10"/>
      <x:c r="D74" s="10"/>
      <x:c r="E74" s="10"/>
      <x:c r="F74" s="10"/>
      <x:c r="G74" s="10"/>
    </x:row>
    <x:row r="75" ht="25" customHeight="1">
      <x:c r="A75" s="10"/>
      <x:c r="B75" s="10"/>
      <x:c r="C75" s="10"/>
      <x:c r="D75" s="10"/>
      <x:c r="E75" s="10"/>
      <x:c r="F75" s="10"/>
      <x:c r="G75" s="10"/>
    </x:row>
    <x:row r="76" ht="25" customHeight="1">
      <x:c r="A76" s="10"/>
      <x:c r="B76" s="10"/>
      <x:c r="C76" s="10"/>
      <x:c r="D76" s="10"/>
      <x:c r="E76" s="10"/>
      <x:c r="F76" s="10"/>
      <x:c r="G76" s="10"/>
    </x:row>
    <x:row r="77" ht="25" customHeight="1">
      <x:c r="A77" s="10"/>
      <x:c r="B77" s="10"/>
      <x:c r="C77" s="10"/>
      <x:c r="D77" s="10"/>
      <x:c r="E77" s="10"/>
      <x:c r="F77" s="10"/>
      <x:c r="G77" s="10"/>
    </x:row>
    <x:row r="78" ht="25" customHeight="1">
      <x:c r="A78" s="10"/>
      <x:c r="B78" s="10"/>
      <x:c r="C78" s="10"/>
      <x:c r="D78" s="10"/>
      <x:c r="E78" s="10"/>
      <x:c r="F78" s="10"/>
      <x:c r="G78" s="10"/>
    </x:row>
    <x:row r="79" ht="25" customHeight="1">
      <x:c r="A79" s="10"/>
      <x:c r="B79" s="10"/>
      <x:c r="C79" s="10"/>
      <x:c r="D79" s="10"/>
      <x:c r="E79" s="10"/>
      <x:c r="F79" s="10"/>
      <x:c r="G79" s="10"/>
    </x:row>
    <x:row r="80" ht="25" customHeight="1">
      <x:c r="A80" s="10"/>
      <x:c r="B80" s="10"/>
      <x:c r="C80" s="10"/>
      <x:c r="D80" s="10"/>
      <x:c r="E80" s="10"/>
      <x:c r="F80" s="10"/>
      <x:c r="G80" s="10"/>
    </x:row>
    <x:row r="81" ht="25" customHeight="1">
      <x:c r="A81" s="10"/>
      <x:c r="B81" s="10"/>
      <x:c r="C81" s="10"/>
      <x:c r="D81" s="10"/>
      <x:c r="E81" s="10"/>
      <x:c r="F81" s="10"/>
      <x:c r="G81" s="10"/>
    </x:row>
    <x:row r="82" ht="25" customHeight="1">
      <x:c r="A82" s="10"/>
      <x:c r="B82" s="10"/>
      <x:c r="C82" s="10"/>
      <x:c r="D82" s="10"/>
      <x:c r="E82" s="10"/>
      <x:c r="F82" s="10"/>
      <x:c r="G82" s="10"/>
    </x:row>
    <x:row r="83" ht="25" customHeight="1">
      <x:c r="A83" s="10"/>
      <x:c r="B83" s="10"/>
      <x:c r="C83" s="10"/>
      <x:c r="D83" s="10"/>
      <x:c r="E83" s="10"/>
      <x:c r="F83" s="10"/>
      <x:c r="G83" s="10"/>
    </x:row>
    <x:row r="84" ht="25" customHeight="1">
      <x:c r="A84" s="10"/>
      <x:c r="B84" s="10"/>
      <x:c r="C84" s="10"/>
      <x:c r="D84" s="10"/>
      <x:c r="E84" s="10"/>
      <x:c r="F84" s="10"/>
      <x:c r="G84" s="10"/>
    </x:row>
    <x:row r="85" ht="25" customHeight="1">
      <x:c r="A85" s="10"/>
      <x:c r="B85" s="10"/>
      <x:c r="C85" s="10"/>
      <x:c r="D85" s="10"/>
      <x:c r="E85" s="10"/>
      <x:c r="F85" s="10"/>
      <x:c r="G85" s="10"/>
    </x:row>
    <x:row r="86" ht="25" customHeight="1">
      <x:c r="A86" s="10"/>
      <x:c r="B86" s="10"/>
      <x:c r="C86" s="10"/>
      <x:c r="D86" s="10"/>
      <x:c r="E86" s="10"/>
      <x:c r="F86" s="10"/>
      <x:c r="G86" s="10"/>
    </x:row>
    <x:row r="87" ht="25" customHeight="1">
      <x:c r="A87" s="10"/>
      <x:c r="B87" s="10"/>
      <x:c r="C87" s="10"/>
      <x:c r="D87" s="10"/>
      <x:c r="E87" s="10"/>
      <x:c r="F87" s="10"/>
      <x:c r="G87" s="10"/>
    </x:row>
    <x:row r="88" ht="25" customHeight="1">
      <x:c r="A88" s="10"/>
      <x:c r="B88" s="10"/>
      <x:c r="C88" s="10"/>
      <x:c r="D88" s="10"/>
      <x:c r="E88" s="10"/>
      <x:c r="F88" s="10"/>
      <x:c r="G88" s="10"/>
    </x:row>
    <x:row r="89" ht="25" customHeight="1">
      <x:c r="A89" s="10"/>
      <x:c r="B89" s="10"/>
      <x:c r="C89" s="10"/>
      <x:c r="D89" s="10"/>
      <x:c r="E89" s="10"/>
      <x:c r="F89" s="10"/>
      <x:c r="G89" s="10"/>
    </x:row>
    <x:row r="90" ht="25" customHeight="1">
      <x:c r="A90" s="10"/>
      <x:c r="B90" s="10"/>
      <x:c r="C90" s="10"/>
      <x:c r="D90" s="10"/>
      <x:c r="E90" s="10"/>
      <x:c r="F90" s="10"/>
      <x:c r="G90" s="10"/>
    </x:row>
    <x:row r="91" ht="25" customHeight="1">
      <x:c r="A91" s="10"/>
      <x:c r="B91" s="10"/>
      <x:c r="C91" s="10"/>
      <x:c r="D91" s="10"/>
      <x:c r="E91" s="10"/>
      <x:c r="F91" s="10"/>
      <x:c r="G91" s="10"/>
    </x:row>
    <x:row r="92" ht="25" customHeight="1">
      <x:c r="A92" s="10"/>
      <x:c r="B92" s="10"/>
      <x:c r="C92" s="10"/>
      <x:c r="D92" s="10"/>
      <x:c r="E92" s="10"/>
      <x:c r="F92" s="10"/>
      <x:c r="G92" s="10"/>
    </x:row>
    <x:row r="93" ht="25" customHeight="1">
      <x:c r="A93" s="10"/>
      <x:c r="B93" s="10"/>
      <x:c r="C93" s="10"/>
      <x:c r="D93" s="10"/>
      <x:c r="E93" s="10"/>
      <x:c r="F93" s="10"/>
      <x:c r="G93" s="10"/>
    </x:row>
    <x:row r="94" ht="25" customHeight="1">
      <x:c r="A94" s="10"/>
      <x:c r="B94" s="10"/>
      <x:c r="C94" s="10"/>
      <x:c r="D94" s="10"/>
      <x:c r="E94" s="10"/>
      <x:c r="F94" s="10"/>
      <x:c r="G94" s="10"/>
    </x:row>
    <x:row r="95" ht="25" customHeight="1">
      <x:c r="A95" s="10"/>
      <x:c r="B95" s="10"/>
      <x:c r="C95" s="10"/>
      <x:c r="D95" s="10"/>
      <x:c r="E95" s="10"/>
      <x:c r="F95" s="10"/>
      <x:c r="G95" s="10"/>
    </x:row>
    <x:row r="96" ht="25" customHeight="1">
      <x:c r="A96" s="10"/>
      <x:c r="B96" s="10"/>
      <x:c r="C96" s="10"/>
      <x:c r="D96" s="10"/>
      <x:c r="E96" s="10"/>
      <x:c r="F96" s="10"/>
      <x:c r="G96" s="10"/>
    </x:row>
    <x:row r="97" ht="25" customHeight="1">
      <x:c r="A97" s="10"/>
      <x:c r="B97" s="10"/>
      <x:c r="C97" s="10"/>
      <x:c r="D97" s="10"/>
      <x:c r="E97" s="10"/>
      <x:c r="F97" s="10"/>
      <x:c r="G97" s="10"/>
    </x:row>
    <x:row r="98" ht="25" customHeight="1">
      <x:c r="A98" s="10"/>
      <x:c r="B98" s="10"/>
      <x:c r="C98" s="10"/>
      <x:c r="D98" s="10"/>
      <x:c r="E98" s="10"/>
      <x:c r="F98" s="10"/>
      <x:c r="G98" s="10"/>
    </x:row>
    <x:row r="99" ht="25" customHeight="1">
      <x:c r="A99" s="10"/>
      <x:c r="B99" s="10"/>
      <x:c r="C99" s="10"/>
      <x:c r="D99" s="10"/>
      <x:c r="E99" s="10"/>
      <x:c r="F99" s="10"/>
      <x:c r="G99" s="10"/>
    </x:row>
    <x:row r="100" ht="25" customHeight="1">
      <x:c r="A100" s="10"/>
      <x:c r="B100" s="10"/>
      <x:c r="C100" s="10"/>
      <x:c r="D100" s="10"/>
      <x:c r="E100" s="10"/>
      <x:c r="F100" s="10"/>
      <x:c r="G100" s="10"/>
    </x:row>
    <x:row r="101" ht="25" customHeight="1">
      <x:c r="A101" s="10"/>
      <x:c r="B101" s="10"/>
      <x:c r="C101" s="10"/>
      <x:c r="D101" s="10"/>
      <x:c r="E101" s="10"/>
      <x:c r="F101" s="10"/>
      <x:c r="G101" s="10"/>
    </x:row>
    <x:row r="102" ht="25" customHeight="1">
      <x:c r="A102" s="10"/>
      <x:c r="B102" s="10"/>
      <x:c r="C102" s="10"/>
      <x:c r="D102" s="10"/>
      <x:c r="E102" s="10"/>
      <x:c r="F102" s="10"/>
      <x:c r="G102" s="10"/>
    </x:row>
    <x:row r="103" ht="25" customHeight="1">
      <x:c r="A103" s="10"/>
      <x:c r="B103" s="10"/>
      <x:c r="C103" s="10"/>
      <x:c r="D103" s="10"/>
      <x:c r="E103" s="10"/>
      <x:c r="F103" s="10"/>
      <x:c r="G103" s="10"/>
    </x:row>
    <x:row r="104" ht="25" customHeight="1">
      <x:c r="A104" s="10"/>
      <x:c r="B104" s="10"/>
      <x:c r="C104" s="10"/>
      <x:c r="D104" s="10"/>
      <x:c r="E104" s="10"/>
      <x:c r="F104" s="10"/>
      <x:c r="G104" s="10"/>
    </x:row>
    <x:row r="105" ht="25" customHeight="1">
      <x:c r="A105" s="10"/>
      <x:c r="B105" s="10"/>
      <x:c r="C105" s="10"/>
      <x:c r="D105" s="10"/>
      <x:c r="E105" s="10"/>
      <x:c r="F105" s="10"/>
      <x:c r="G105" s="10"/>
    </x:row>
    <x:row r="106" ht="25" customHeight="1">
      <x:c r="A106" s="10"/>
      <x:c r="B106" s="10"/>
      <x:c r="C106" s="10"/>
      <x:c r="D106" s="10"/>
      <x:c r="E106" s="10"/>
      <x:c r="F106" s="10"/>
      <x:c r="G106" s="10"/>
    </x:row>
    <x:row r="107" ht="25" customHeight="1">
      <x:c r="A107" s="10"/>
      <x:c r="B107" s="10"/>
      <x:c r="C107" s="10"/>
      <x:c r="D107" s="10"/>
      <x:c r="E107" s="10"/>
      <x:c r="F107" s="10"/>
      <x:c r="G107" s="10"/>
    </x:row>
    <x:row r="108" ht="25" customHeight="1">
      <x:c r="A108" s="10"/>
      <x:c r="B108" s="10"/>
      <x:c r="C108" s="10"/>
      <x:c r="D108" s="10"/>
      <x:c r="E108" s="10"/>
      <x:c r="F108" s="10"/>
      <x:c r="G108" s="10"/>
    </x:row>
    <x:row r="109" ht="25" customHeight="1">
      <x:c r="A109" s="10"/>
      <x:c r="B109" s="10"/>
      <x:c r="C109" s="10"/>
      <x:c r="D109" s="10"/>
      <x:c r="E109" s="10"/>
      <x:c r="F109" s="10"/>
      <x:c r="G109" s="10"/>
    </x:row>
    <x:row r="110" ht="25" customHeight="1">
      <x:c r="A110" s="10"/>
      <x:c r="B110" s="10"/>
      <x:c r="C110" s="10"/>
      <x:c r="D110" s="10"/>
      <x:c r="E110" s="10"/>
      <x:c r="F110" s="10"/>
      <x:c r="G110" s="10"/>
    </x:row>
    <x:row r="111" ht="25" customHeight="1">
      <x:c r="A111" s="10"/>
      <x:c r="B111" s="10"/>
      <x:c r="C111" s="10"/>
      <x:c r="D111" s="10"/>
      <x:c r="E111" s="10"/>
      <x:c r="F111" s="10"/>
      <x:c r="G111" s="10"/>
    </x:row>
    <x:row r="112" ht="25" customHeight="1">
      <x:c r="A112" s="10"/>
      <x:c r="B112" s="10"/>
      <x:c r="C112" s="10"/>
      <x:c r="D112" s="10"/>
      <x:c r="E112" s="10"/>
      <x:c r="F112" s="10"/>
      <x:c r="G112" s="10"/>
    </x:row>
    <x:row r="113" ht="25" customHeight="1">
      <x:c r="A113" s="10"/>
      <x:c r="B113" s="10"/>
      <x:c r="C113" s="10"/>
      <x:c r="D113" s="10"/>
      <x:c r="E113" s="10"/>
      <x:c r="F113" s="10"/>
      <x:c r="G113" s="10"/>
    </x:row>
    <x:row r="114" ht="25" customHeight="1">
      <x:c r="A114" s="10"/>
      <x:c r="B114" s="10"/>
      <x:c r="C114" s="10"/>
      <x:c r="D114" s="10"/>
      <x:c r="E114" s="10"/>
      <x:c r="F114" s="10"/>
      <x:c r="G114" s="10"/>
    </x:row>
    <x:row r="115" ht="25" customHeight="1">
      <x:c r="A115" s="10"/>
      <x:c r="B115" s="10"/>
      <x:c r="C115" s="10"/>
      <x:c r="D115" s="10"/>
      <x:c r="E115" s="10"/>
      <x:c r="F115" s="10"/>
      <x:c r="G115" s="10"/>
    </x:row>
    <x:row r="116" ht="25" customHeight="1">
      <x:c r="A116" s="10"/>
      <x:c r="B116" s="10"/>
      <x:c r="C116" s="10"/>
      <x:c r="D116" s="10"/>
      <x:c r="E116" s="10"/>
      <x:c r="F116" s="10"/>
      <x:c r="G116" s="10"/>
    </x:row>
    <x:row r="117" ht="25" customHeight="1">
      <x:c r="A117" s="10"/>
      <x:c r="B117" s="10"/>
      <x:c r="C117" s="10"/>
      <x:c r="D117" s="10"/>
      <x:c r="E117" s="10"/>
      <x:c r="F117" s="10"/>
      <x:c r="G117" s="10"/>
    </x:row>
    <x:row r="118" ht="25" customHeight="1">
      <x:c r="A118" s="10"/>
      <x:c r="B118" s="10"/>
      <x:c r="C118" s="10"/>
      <x:c r="D118" s="10"/>
      <x:c r="E118" s="10"/>
      <x:c r="F118" s="10"/>
      <x:c r="G118" s="10"/>
    </x:row>
    <x:row r="119" ht="25" customHeight="1">
      <x:c r="A119" s="10"/>
      <x:c r="B119" s="10"/>
      <x:c r="C119" s="10"/>
      <x:c r="D119" s="10"/>
      <x:c r="E119" s="10"/>
      <x:c r="F119" s="10"/>
      <x:c r="G119" s="10"/>
    </x:row>
    <x:row r="120" ht="25" customHeight="1">
      <x:c r="A120" s="10"/>
      <x:c r="B120" s="10"/>
      <x:c r="C120" s="10"/>
      <x:c r="D120" s="10"/>
      <x:c r="E120" s="10"/>
      <x:c r="F120" s="10"/>
      <x:c r="G120" s="10"/>
    </x:row>
    <x:row r="121" ht="25" customHeight="1">
      <x:c r="A121" s="10"/>
      <x:c r="B121" s="10"/>
      <x:c r="C121" s="10"/>
      <x:c r="D121" s="10"/>
      <x:c r="E121" s="10"/>
      <x:c r="F121" s="10"/>
      <x:c r="G121" s="10"/>
    </x:row>
    <x:row r="122" ht="25" customHeight="1">
      <x:c r="A122" s="10"/>
      <x:c r="B122" s="10"/>
      <x:c r="C122" s="10"/>
      <x:c r="D122" s="10"/>
      <x:c r="E122" s="10"/>
      <x:c r="F122" s="10"/>
      <x:c r="G122" s="10"/>
    </x:row>
    <x:row r="123" ht="25" customHeight="1">
      <x:c r="A123" s="10"/>
      <x:c r="B123" s="10"/>
      <x:c r="C123" s="10"/>
      <x:c r="D123" s="10"/>
      <x:c r="E123" s="10"/>
      <x:c r="F123" s="10"/>
      <x:c r="G123" s="10"/>
    </x:row>
    <x:row r="124" ht="25" customHeight="1">
      <x:c r="A124" s="10"/>
      <x:c r="B124" s="10"/>
      <x:c r="C124" s="10"/>
      <x:c r="D124" s="10"/>
      <x:c r="E124" s="10"/>
      <x:c r="F124" s="10"/>
      <x:c r="G124" s="10"/>
    </x:row>
    <x:row r="125" ht="25" customHeight="1">
      <x:c r="A125" s="10"/>
      <x:c r="B125" s="10"/>
      <x:c r="C125" s="10"/>
      <x:c r="D125" s="10"/>
      <x:c r="E125" s="10"/>
      <x:c r="F125" s="10"/>
      <x:c r="G125" s="10"/>
    </x:row>
    <x:row r="126" ht="25" customHeight="1">
      <x:c r="A126" s="10"/>
      <x:c r="B126" s="10"/>
      <x:c r="C126" s="10"/>
      <x:c r="D126" s="10"/>
      <x:c r="E126" s="10"/>
      <x:c r="F126" s="10"/>
      <x:c r="G126" s="10"/>
    </x:row>
    <x:row r="127" ht="25" customHeight="1">
      <x:c r="A127" s="10"/>
      <x:c r="B127" s="10"/>
      <x:c r="C127" s="10"/>
      <x:c r="D127" s="10"/>
      <x:c r="E127" s="10"/>
      <x:c r="F127" s="10"/>
      <x:c r="G127" s="10"/>
    </x:row>
    <x:row r="128" ht="25" customHeight="1">
      <x:c r="A128" s="10"/>
      <x:c r="B128" s="10"/>
      <x:c r="C128" s="10"/>
      <x:c r="D128" s="10"/>
      <x:c r="E128" s="10"/>
      <x:c r="F128" s="10"/>
      <x:c r="G128" s="10"/>
    </x:row>
    <x:row r="129" ht="25" customHeight="1">
      <x:c r="A129" s="10"/>
      <x:c r="B129" s="10"/>
      <x:c r="C129" s="10"/>
      <x:c r="D129" s="10"/>
      <x:c r="E129" s="10"/>
      <x:c r="F129" s="10"/>
      <x:c r="G129" s="10"/>
    </x:row>
    <x:row r="130" ht="25" customHeight="1">
      <x:c r="A130" s="10"/>
      <x:c r="B130" s="10"/>
      <x:c r="C130" s="10"/>
      <x:c r="D130" s="10"/>
      <x:c r="E130" s="10"/>
      <x:c r="F130" s="10"/>
      <x:c r="G130" s="10"/>
    </x:row>
    <x:row r="131" ht="25" customHeight="1">
      <x:c r="A131" s="10"/>
      <x:c r="B131" s="10"/>
      <x:c r="C131" s="10"/>
      <x:c r="D131" s="10"/>
      <x:c r="E131" s="10"/>
      <x:c r="F131" s="10"/>
      <x:c r="G131" s="10"/>
    </x:row>
    <x:row r="132" ht="25" customHeight="1">
      <x:c r="A132" s="10"/>
      <x:c r="B132" s="10"/>
      <x:c r="C132" s="10"/>
      <x:c r="D132" s="10"/>
      <x:c r="E132" s="10"/>
      <x:c r="F132" s="10"/>
      <x:c r="G132" s="10"/>
    </x:row>
    <x:row r="133" ht="25" customHeight="1">
      <x:c r="A133" s="10"/>
      <x:c r="B133" s="10"/>
      <x:c r="C133" s="10"/>
      <x:c r="D133" s="10"/>
      <x:c r="E133" s="10"/>
      <x:c r="F133" s="10"/>
      <x:c r="G133" s="10"/>
    </x:row>
    <x:row r="134" ht="25" customHeight="1">
      <x:c r="A134" s="10"/>
      <x:c r="B134" s="10"/>
      <x:c r="C134" s="10"/>
      <x:c r="D134" s="10"/>
      <x:c r="E134" s="10"/>
      <x:c r="F134" s="10"/>
      <x:c r="G134" s="10"/>
    </x:row>
    <x:row r="135" ht="25" customHeight="1">
      <x:c r="A135" s="10"/>
      <x:c r="B135" s="10"/>
      <x:c r="C135" s="10"/>
      <x:c r="D135" s="10"/>
      <x:c r="E135" s="10"/>
      <x:c r="F135" s="10"/>
      <x:c r="G135" s="10"/>
    </x:row>
    <x:row r="136" ht="25" customHeight="1">
      <x:c r="A136" s="10"/>
      <x:c r="B136" s="10"/>
      <x:c r="C136" s="10"/>
      <x:c r="D136" s="10"/>
      <x:c r="E136" s="10"/>
      <x:c r="F136" s="10"/>
      <x:c r="G136" s="10"/>
    </x:row>
    <x:row r="137" ht="25" customHeight="1">
      <x:c r="A137" s="10"/>
      <x:c r="B137" s="10"/>
      <x:c r="C137" s="10"/>
      <x:c r="D137" s="10"/>
      <x:c r="E137" s="10"/>
      <x:c r="F137" s="10"/>
      <x:c r="G137" s="10"/>
    </x:row>
    <x:row r="138" ht="25" customHeight="1">
      <x:c r="A138" s="10"/>
      <x:c r="B138" s="10"/>
      <x:c r="C138" s="10"/>
      <x:c r="D138" s="10"/>
      <x:c r="E138" s="10"/>
      <x:c r="F138" s="10"/>
      <x:c r="G138" s="10"/>
    </x:row>
    <x:row r="139" ht="25" customHeight="1">
      <x:c r="A139" s="10"/>
      <x:c r="B139" s="10"/>
      <x:c r="C139" s="10"/>
      <x:c r="D139" s="10"/>
      <x:c r="E139" s="10"/>
      <x:c r="F139" s="10"/>
      <x:c r="G139" s="10"/>
    </x:row>
    <x:row r="140" ht="25" customHeight="1">
      <x:c r="A140" s="10"/>
      <x:c r="B140" s="10"/>
      <x:c r="C140" s="10"/>
      <x:c r="D140" s="10"/>
      <x:c r="E140" s="10"/>
      <x:c r="F140" s="10"/>
      <x:c r="G140" s="10"/>
    </x:row>
    <x:row r="141" ht="25" customHeight="1">
      <x:c r="A141" s="10"/>
      <x:c r="B141" s="10"/>
      <x:c r="C141" s="10"/>
      <x:c r="D141" s="10"/>
      <x:c r="E141" s="10"/>
      <x:c r="F141" s="10"/>
      <x:c r="G141" s="10"/>
    </x:row>
    <x:row r="142" ht="25" customHeight="1">
      <x:c r="A142" s="10"/>
      <x:c r="B142" s="10"/>
      <x:c r="C142" s="10"/>
      <x:c r="D142" s="10"/>
      <x:c r="E142" s="10"/>
      <x:c r="F142" s="10"/>
      <x:c r="G142" s="10"/>
    </x:row>
    <x:row r="143" ht="25" customHeight="1">
      <x:c r="A143" s="10"/>
      <x:c r="B143" s="10"/>
      <x:c r="C143" s="10"/>
      <x:c r="D143" s="10"/>
      <x:c r="E143" s="10"/>
      <x:c r="F143" s="10"/>
      <x:c r="G143" s="10"/>
    </x:row>
    <x:row r="144" ht="25" customHeight="1">
      <x:c r="A144" s="10"/>
      <x:c r="B144" s="10"/>
      <x:c r="C144" s="10"/>
      <x:c r="D144" s="10"/>
      <x:c r="E144" s="10"/>
      <x:c r="F144" s="10"/>
      <x:c r="G144" s="10"/>
    </x:row>
    <x:row r="145" ht="25" customHeight="1">
      <x:c r="A145" s="10"/>
      <x:c r="B145" s="10"/>
      <x:c r="C145" s="10"/>
      <x:c r="D145" s="10"/>
      <x:c r="E145" s="10"/>
      <x:c r="F145" s="10"/>
      <x:c r="G145" s="10"/>
    </x:row>
    <x:row r="146" ht="25" customHeight="1">
      <x:c r="A146" s="10"/>
      <x:c r="B146" s="10"/>
      <x:c r="C146" s="10"/>
      <x:c r="D146" s="10"/>
      <x:c r="E146" s="10"/>
      <x:c r="F146" s="10"/>
      <x:c r="G146" s="10"/>
    </x:row>
    <x:row r="147" ht="25" customHeight="1">
      <x:c r="A147" s="10"/>
      <x:c r="B147" s="10"/>
      <x:c r="C147" s="10"/>
      <x:c r="D147" s="10"/>
      <x:c r="E147" s="10"/>
      <x:c r="F147" s="10"/>
      <x:c r="G147" s="10"/>
    </x:row>
    <x:row r="148" ht="25" customHeight="1">
      <x:c r="A148" s="10"/>
      <x:c r="B148" s="10"/>
      <x:c r="C148" s="10"/>
      <x:c r="D148" s="10"/>
      <x:c r="E148" s="10"/>
      <x:c r="F148" s="10"/>
      <x:c r="G148" s="10"/>
    </x:row>
    <x:row r="149" ht="25" customHeight="1">
      <x:c r="A149" s="10"/>
      <x:c r="B149" s="10"/>
      <x:c r="C149" s="10"/>
      <x:c r="D149" s="10"/>
      <x:c r="E149" s="10"/>
      <x:c r="F149" s="10"/>
      <x:c r="G149" s="10"/>
    </x:row>
    <x:row r="150" ht="25" customHeight="1">
      <x:c r="A150" s="10"/>
      <x:c r="B150" s="10"/>
      <x:c r="C150" s="10"/>
      <x:c r="D150" s="10"/>
      <x:c r="E150" s="10"/>
      <x:c r="F150" s="10"/>
      <x:c r="G150" s="10"/>
    </x:row>
    <x:row r="151" ht="25" customHeight="1">
      <x:c r="A151" s="10"/>
      <x:c r="B151" s="10"/>
      <x:c r="C151" s="10"/>
      <x:c r="D151" s="10"/>
      <x:c r="E151" s="10"/>
      <x:c r="F151" s="10"/>
      <x:c r="G151" s="10"/>
    </x:row>
    <x:row r="152" ht="25" customHeight="1">
      <x:c r="A152" s="10"/>
      <x:c r="B152" s="10"/>
      <x:c r="C152" s="10"/>
      <x:c r="D152" s="10"/>
      <x:c r="E152" s="10"/>
      <x:c r="F152" s="10"/>
      <x:c r="G152" s="10"/>
    </x:row>
    <x:row r="153" ht="25" customHeight="1">
      <x:c r="A153" s="10"/>
      <x:c r="B153" s="10"/>
      <x:c r="C153" s="10"/>
      <x:c r="D153" s="10"/>
      <x:c r="E153" s="10"/>
      <x:c r="F153" s="10"/>
      <x:c r="G153" s="10"/>
    </x:row>
    <x:row r="154" ht="25" customHeight="1">
      <x:c r="A154" s="10"/>
      <x:c r="B154" s="10"/>
      <x:c r="C154" s="10"/>
      <x:c r="D154" s="10"/>
      <x:c r="E154" s="10"/>
      <x:c r="F154" s="10"/>
      <x:c r="G154" s="10"/>
    </x:row>
    <x:row r="155" ht="25" customHeight="1">
      <x:c r="A155" s="10"/>
      <x:c r="B155" s="10"/>
      <x:c r="C155" s="10"/>
      <x:c r="D155" s="10"/>
      <x:c r="E155" s="10"/>
      <x:c r="F155" s="10"/>
      <x:c r="G155" s="10"/>
    </x:row>
    <x:row r="156" ht="25" customHeight="1">
      <x:c r="A156" s="10"/>
      <x:c r="B156" s="10"/>
      <x:c r="C156" s="10"/>
      <x:c r="D156" s="10"/>
      <x:c r="E156" s="10"/>
      <x:c r="F156" s="10"/>
      <x:c r="G156" s="10"/>
    </x:row>
    <x:row r="157" ht="25" customHeight="1">
      <x:c r="A157" s="10"/>
      <x:c r="B157" s="10"/>
      <x:c r="C157" s="10"/>
      <x:c r="D157" s="10"/>
      <x:c r="E157" s="10"/>
      <x:c r="F157" s="10"/>
      <x:c r="G157" s="10"/>
    </x:row>
    <x:row r="158" ht="25" customHeight="1">
      <x:c r="A158" s="10"/>
      <x:c r="B158" s="10"/>
      <x:c r="C158" s="10"/>
      <x:c r="D158" s="10"/>
      <x:c r="E158" s="10"/>
      <x:c r="F158" s="10"/>
      <x:c r="G158" s="10"/>
    </x:row>
    <x:row r="159" ht="25" customHeight="1">
      <x:c r="A159" s="10"/>
      <x:c r="B159" s="10"/>
      <x:c r="C159" s="10"/>
      <x:c r="D159" s="10"/>
      <x:c r="E159" s="10"/>
      <x:c r="F159" s="10"/>
      <x:c r="G159" s="10"/>
    </x:row>
    <x:row r="160" ht="25" customHeight="1">
      <x:c r="A160" s="10"/>
      <x:c r="B160" s="10"/>
      <x:c r="C160" s="10"/>
      <x:c r="D160" s="10"/>
      <x:c r="E160" s="10"/>
      <x:c r="F160" s="10"/>
      <x:c r="G160" s="10"/>
    </x:row>
    <x:row r="161" ht="25" customHeight="1">
      <x:c r="A161" s="10"/>
      <x:c r="B161" s="10"/>
      <x:c r="C161" s="10"/>
      <x:c r="D161" s="10"/>
      <x:c r="E161" s="10"/>
      <x:c r="F161" s="10"/>
      <x:c r="G161" s="10"/>
    </x:row>
    <x:row r="162" ht="25" customHeight="1">
      <x:c r="A162" s="10"/>
      <x:c r="B162" s="10"/>
      <x:c r="C162" s="10"/>
      <x:c r="D162" s="10"/>
      <x:c r="E162" s="10"/>
      <x:c r="F162" s="10"/>
      <x:c r="G162" s="10"/>
    </x:row>
    <x:row r="163" ht="25" customHeight="1">
      <x:c r="A163" s="10"/>
      <x:c r="B163" s="10"/>
      <x:c r="C163" s="10"/>
      <x:c r="D163" s="10"/>
      <x:c r="E163" s="10"/>
      <x:c r="F163" s="10"/>
      <x:c r="G163" s="10"/>
    </x:row>
    <x:row r="164" ht="25" customHeight="1">
      <x:c r="A164" s="10"/>
      <x:c r="B164" s="10"/>
      <x:c r="C164" s="10"/>
      <x:c r="D164" s="10"/>
      <x:c r="E164" s="10"/>
      <x:c r="F164" s="10"/>
      <x:c r="G164" s="10"/>
    </x:row>
    <x:row r="165" ht="25" customHeight="1">
      <x:c r="A165" s="10"/>
      <x:c r="B165" s="10"/>
      <x:c r="C165" s="10"/>
      <x:c r="D165" s="10"/>
      <x:c r="E165" s="10"/>
      <x:c r="F165" s="10"/>
      <x:c r="G165" s="10"/>
    </x:row>
    <x:row r="166" ht="25" customHeight="1">
      <x:c r="A166" s="10"/>
      <x:c r="B166" s="10"/>
      <x:c r="C166" s="10"/>
      <x:c r="D166" s="10"/>
      <x:c r="E166" s="10"/>
      <x:c r="F166" s="10"/>
      <x:c r="G166" s="10"/>
    </x:row>
    <x:row r="167" ht="25" customHeight="1">
      <x:c r="A167" s="10"/>
      <x:c r="B167" s="10"/>
      <x:c r="C167" s="10"/>
      <x:c r="D167" s="10"/>
      <x:c r="E167" s="10"/>
      <x:c r="F167" s="10"/>
      <x:c r="G167" s="10"/>
    </x:row>
    <x:row r="168" ht="25" customHeight="1">
      <x:c r="A168" s="10"/>
      <x:c r="B168" s="10"/>
      <x:c r="C168" s="10"/>
      <x:c r="D168" s="10"/>
      <x:c r="E168" s="10"/>
      <x:c r="F168" s="10"/>
      <x:c r="G168" s="10"/>
    </x:row>
    <x:row r="169" ht="25" customHeight="1">
      <x:c r="A169" s="10"/>
      <x:c r="B169" s="10"/>
      <x:c r="C169" s="10"/>
      <x:c r="D169" s="10"/>
      <x:c r="E169" s="10"/>
      <x:c r="F169" s="10"/>
      <x:c r="G169" s="10"/>
    </x:row>
    <x:row r="170" ht="25" customHeight="1">
      <x:c r="A170" s="10"/>
      <x:c r="B170" s="10"/>
      <x:c r="C170" s="10"/>
      <x:c r="D170" s="10"/>
      <x:c r="E170" s="10"/>
      <x:c r="F170" s="10"/>
      <x:c r="G170" s="10"/>
    </x:row>
    <x:row r="171" ht="25" customHeight="1">
      <x:c r="A171" s="10"/>
      <x:c r="B171" s="10"/>
      <x:c r="C171" s="10"/>
      <x:c r="D171" s="10"/>
      <x:c r="E171" s="10"/>
      <x:c r="F171" s="10"/>
      <x:c r="G171" s="10"/>
    </x:row>
    <x:row r="172" ht="25" customHeight="1">
      <x:c r="A172" s="10"/>
      <x:c r="B172" s="10"/>
      <x:c r="C172" s="10"/>
      <x:c r="D172" s="10"/>
      <x:c r="E172" s="10"/>
      <x:c r="F172" s="10"/>
      <x:c r="G172" s="10"/>
    </x:row>
    <x:row r="173" ht="25" customHeight="1">
      <x:c r="A173" s="10"/>
      <x:c r="B173" s="10"/>
      <x:c r="C173" s="10"/>
      <x:c r="D173" s="10"/>
      <x:c r="E173" s="10"/>
      <x:c r="F173" s="10"/>
      <x:c r="G173" s="10"/>
    </x:row>
    <x:row r="174" ht="25" customHeight="1">
      <x:c r="A174" s="10"/>
      <x:c r="B174" s="10"/>
      <x:c r="C174" s="10"/>
      <x:c r="D174" s="10"/>
      <x:c r="E174" s="10"/>
      <x:c r="F174" s="10"/>
      <x:c r="G174" s="10"/>
    </x:row>
    <x:row r="175" ht="25" customHeight="1">
      <x:c r="A175" s="10"/>
      <x:c r="B175" s="10"/>
      <x:c r="C175" s="10"/>
      <x:c r="D175" s="10"/>
      <x:c r="E175" s="10"/>
      <x:c r="F175" s="10"/>
      <x:c r="G175" s="10"/>
    </x:row>
    <x:row r="176" ht="25" customHeight="1">
      <x:c r="A176" s="10"/>
      <x:c r="B176" s="10"/>
      <x:c r="C176" s="10"/>
      <x:c r="D176" s="10"/>
      <x:c r="E176" s="10"/>
      <x:c r="F176" s="10"/>
      <x:c r="G176" s="10"/>
    </x:row>
    <x:row r="177" ht="25" customHeight="1">
      <x:c r="A177" s="10"/>
      <x:c r="B177" s="10"/>
      <x:c r="C177" s="10"/>
      <x:c r="D177" s="10"/>
      <x:c r="E177" s="10"/>
      <x:c r="F177" s="10"/>
      <x:c r="G177" s="10"/>
    </x:row>
    <x:row r="178" ht="25" customHeight="1">
      <x:c r="A178" s="10"/>
      <x:c r="B178" s="10"/>
      <x:c r="C178" s="10"/>
      <x:c r="D178" s="10"/>
      <x:c r="E178" s="10"/>
      <x:c r="F178" s="10"/>
      <x:c r="G178" s="10"/>
    </x:row>
    <x:row r="179" ht="25" customHeight="1">
      <x:c r="A179" s="10"/>
      <x:c r="B179" s="10"/>
      <x:c r="C179" s="10"/>
      <x:c r="D179" s="10"/>
      <x:c r="E179" s="10"/>
      <x:c r="F179" s="10"/>
      <x:c r="G179" s="10"/>
    </x:row>
    <x:row r="180" ht="25" customHeight="1">
      <x:c r="A180" s="10"/>
      <x:c r="B180" s="10"/>
      <x:c r="C180" s="10"/>
      <x:c r="D180" s="10"/>
      <x:c r="E180" s="10"/>
      <x:c r="F180" s="10"/>
      <x:c r="G180" s="10"/>
    </x:row>
    <x:row r="181" ht="25" customHeight="1">
      <x:c r="A181" s="10"/>
      <x:c r="B181" s="10"/>
      <x:c r="C181" s="10"/>
      <x:c r="D181" s="10"/>
      <x:c r="E181" s="10"/>
      <x:c r="F181" s="10"/>
      <x:c r="G181" s="10"/>
    </x:row>
    <x:row r="182" ht="25" customHeight="1">
      <x:c r="A182" s="10"/>
      <x:c r="B182" s="10"/>
      <x:c r="C182" s="10"/>
      <x:c r="D182" s="10"/>
      <x:c r="E182" s="10"/>
      <x:c r="F182" s="10"/>
      <x:c r="G182" s="10"/>
    </x:row>
    <x:row r="183" ht="25" customHeight="1">
      <x:c r="A183" s="10"/>
      <x:c r="B183" s="10"/>
      <x:c r="C183" s="10"/>
      <x:c r="D183" s="10"/>
      <x:c r="E183" s="10"/>
      <x:c r="F183" s="10"/>
      <x:c r="G183" s="10"/>
    </x:row>
    <x:row r="184" ht="25" customHeight="1">
      <x:c r="A184" s="10"/>
      <x:c r="B184" s="10"/>
      <x:c r="C184" s="10"/>
      <x:c r="D184" s="10"/>
      <x:c r="E184" s="10"/>
      <x:c r="F184" s="10"/>
      <x:c r="G184" s="10"/>
    </x:row>
    <x:row r="185" ht="25" customHeight="1">
      <x:c r="A185" s="10"/>
      <x:c r="B185" s="10"/>
      <x:c r="C185" s="10"/>
      <x:c r="D185" s="10"/>
      <x:c r="E185" s="10"/>
      <x:c r="F185" s="10"/>
      <x:c r="G185" s="10"/>
    </x:row>
    <x:row r="186" ht="25" customHeight="1">
      <x:c r="A186" s="10"/>
      <x:c r="B186" s="10"/>
      <x:c r="C186" s="10"/>
      <x:c r="D186" s="10"/>
      <x:c r="E186" s="10"/>
      <x:c r="F186" s="10"/>
      <x:c r="G186" s="10"/>
    </x:row>
    <x:row r="187" ht="25" customHeight="1">
      <x:c r="A187" s="10"/>
      <x:c r="B187" s="10"/>
      <x:c r="C187" s="10"/>
      <x:c r="D187" s="10"/>
      <x:c r="E187" s="10"/>
      <x:c r="F187" s="10"/>
      <x:c r="G187" s="10"/>
    </x:row>
    <x:row r="188" ht="25" customHeight="1">
      <x:c r="A188" s="10"/>
      <x:c r="B188" s="10"/>
      <x:c r="C188" s="10"/>
      <x:c r="D188" s="10"/>
      <x:c r="E188" s="10"/>
      <x:c r="F188" s="10"/>
      <x:c r="G188" s="10"/>
    </x:row>
    <x:row r="189" ht="25" customHeight="1">
      <x:c r="A189" s="10"/>
      <x:c r="B189" s="10"/>
      <x:c r="C189" s="10"/>
      <x:c r="D189" s="10"/>
      <x:c r="E189" s="10"/>
      <x:c r="F189" s="10"/>
      <x:c r="G189" s="10"/>
    </x:row>
    <x:row r="190" ht="25" customHeight="1">
      <x:c r="A190" s="10"/>
      <x:c r="B190" s="10"/>
      <x:c r="C190" s="10"/>
      <x:c r="D190" s="10"/>
      <x:c r="E190" s="10"/>
      <x:c r="F190" s="10"/>
      <x:c r="G190" s="10"/>
    </x:row>
    <x:row r="191" ht="25" customHeight="1">
      <x:c r="A191" s="10"/>
      <x:c r="B191" s="10"/>
      <x:c r="C191" s="10"/>
      <x:c r="D191" s="10"/>
      <x:c r="E191" s="10"/>
      <x:c r="F191" s="10"/>
      <x:c r="G191" s="10"/>
    </x:row>
    <x:row r="192" ht="25" customHeight="1">
      <x:c r="A192" s="10"/>
      <x:c r="B192" s="10"/>
      <x:c r="C192" s="10"/>
      <x:c r="D192" s="10"/>
      <x:c r="E192" s="10"/>
      <x:c r="F192" s="10"/>
      <x:c r="G192" s="10"/>
    </x:row>
    <x:row r="193" ht="25" customHeight="1">
      <x:c r="A193" s="10"/>
      <x:c r="B193" s="10"/>
      <x:c r="C193" s="10"/>
      <x:c r="D193" s="10"/>
      <x:c r="E193" s="10"/>
      <x:c r="F193" s="10"/>
      <x:c r="G193" s="10"/>
    </x:row>
    <x:row r="194" ht="25" customHeight="1">
      <x:c r="A194" s="10"/>
      <x:c r="B194" s="10"/>
      <x:c r="C194" s="10"/>
      <x:c r="D194" s="10"/>
      <x:c r="E194" s="10"/>
      <x:c r="F194" s="10"/>
      <x:c r="G194" s="10"/>
    </x:row>
    <x:row r="195" ht="25" customHeight="1">
      <x:c r="A195" s="10"/>
      <x:c r="B195" s="10"/>
      <x:c r="C195" s="10"/>
      <x:c r="D195" s="10"/>
      <x:c r="E195" s="10"/>
      <x:c r="F195" s="10"/>
      <x:c r="G195" s="10"/>
    </x:row>
    <x:row r="196" ht="25" customHeight="1">
      <x:c r="A196" s="10"/>
      <x:c r="B196" s="10"/>
      <x:c r="C196" s="10"/>
      <x:c r="D196" s="10"/>
      <x:c r="E196" s="10"/>
      <x:c r="F196" s="10"/>
      <x:c r="G196" s="10"/>
    </x:row>
    <x:row r="197" ht="25" customHeight="1">
      <x:c r="A197" s="10"/>
      <x:c r="B197" s="10"/>
      <x:c r="C197" s="10"/>
      <x:c r="D197" s="10"/>
      <x:c r="E197" s="10"/>
      <x:c r="F197" s="10"/>
      <x:c r="G197" s="10"/>
    </x:row>
    <x:row r="198" ht="25" customHeight="1">
      <x:c r="A198" s="10"/>
      <x:c r="B198" s="10"/>
      <x:c r="C198" s="10"/>
      <x:c r="D198" s="10"/>
      <x:c r="E198" s="10"/>
      <x:c r="F198" s="10"/>
      <x:c r="G198" s="10"/>
    </x:row>
    <x:row r="199" ht="25" customHeight="1">
      <x:c r="A199" s="10"/>
      <x:c r="B199" s="10"/>
      <x:c r="C199" s="10"/>
      <x:c r="D199" s="10"/>
      <x:c r="E199" s="10"/>
      <x:c r="F199" s="10"/>
      <x:c r="G199" s="10"/>
    </x:row>
    <x:row r="200" ht="25" customHeight="1">
      <x:c r="A200" s="10"/>
      <x:c r="B200" s="10"/>
      <x:c r="C200" s="10"/>
      <x:c r="D200" s="10"/>
      <x:c r="E200" s="10"/>
      <x:c r="F200" s="10"/>
      <x:c r="G200" s="10"/>
    </x:row>
    <x:row r="201" ht="25" customHeight="1">
      <x:c r="A201" s="10"/>
      <x:c r="B201" s="10"/>
      <x:c r="C201" s="10"/>
      <x:c r="D201" s="10"/>
      <x:c r="E201" s="10"/>
      <x:c r="F201" s="10"/>
      <x:c r="G201" s="10"/>
    </x:row>
    <x:row r="202" ht="25" customHeight="1">
      <x:c r="A202" s="10"/>
      <x:c r="B202" s="10"/>
      <x:c r="C202" s="10"/>
      <x:c r="D202" s="10"/>
      <x:c r="E202" s="10"/>
      <x:c r="F202" s="10"/>
      <x:c r="G202" s="10"/>
    </x:row>
    <x:row r="203" ht="25" customHeight="1">
      <x:c r="A203" s="10"/>
      <x:c r="B203" s="10"/>
      <x:c r="C203" s="10"/>
      <x:c r="D203" s="10"/>
      <x:c r="E203" s="10"/>
      <x:c r="F203" s="10"/>
      <x:c r="G203" s="10"/>
    </x:row>
    <x:row r="204" ht="25" customHeight="1">
      <x:c r="A204" s="10"/>
      <x:c r="B204" s="10"/>
      <x:c r="C204" s="10"/>
      <x:c r="D204" s="10"/>
      <x:c r="E204" s="10"/>
      <x:c r="F204" s="10"/>
      <x:c r="G204" s="10"/>
    </x:row>
    <x:row r="205" ht="25" customHeight="1">
      <x:c r="A205" s="10"/>
      <x:c r="B205" s="10"/>
      <x:c r="C205" s="10"/>
      <x:c r="D205" s="10"/>
      <x:c r="E205" s="10"/>
      <x:c r="F205" s="10"/>
      <x:c r="G205" s="10"/>
    </x:row>
  </x:sheetData>
  <x:dataValidations count="1">
    <x:dataValidation type="list" sqref="G6:G205">
      <x:formula1>"To research,In progress,Needs review,Complete"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c2fd104a6b14f1a"/>
  </x:tableParts>
</x:worksheet>
</file>